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\Documents\"/>
    </mc:Choice>
  </mc:AlternateContent>
  <bookViews>
    <workbookView xWindow="0" yWindow="0" windowWidth="19200" windowHeight="6816"/>
  </bookViews>
  <sheets>
    <sheet name="Spis treści" sheetId="3" r:id="rId1"/>
    <sheet name="Rachunek wyników" sheetId="1" r:id="rId2"/>
    <sheet name="Przepływy finansowe" sheetId="7" r:id="rId3"/>
    <sheet name="Bilans" sheetId="4" r:id="rId4"/>
    <sheet name="Segmenty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7" l="1"/>
  <c r="G61" i="7"/>
  <c r="G63" i="7"/>
  <c r="F60" i="7"/>
  <c r="F61" i="7"/>
  <c r="F63" i="7"/>
  <c r="G62" i="7"/>
  <c r="F62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H11" i="6"/>
  <c r="G11" i="6"/>
  <c r="F11" i="6"/>
  <c r="D11" i="6"/>
  <c r="C11" i="6"/>
  <c r="B11" i="6"/>
  <c r="H22" i="6"/>
  <c r="G22" i="6"/>
  <c r="F22" i="6"/>
  <c r="C22" i="6"/>
  <c r="D22" i="6"/>
  <c r="B22" i="6"/>
</calcChain>
</file>

<file path=xl/sharedStrings.xml><?xml version="1.0" encoding="utf-8"?>
<sst xmlns="http://schemas.openxmlformats.org/spreadsheetml/2006/main" count="255" uniqueCount="184">
  <si>
    <t>Przychody ze sprzedaży</t>
  </si>
  <si>
    <t>Koszt własny sprzedaży</t>
  </si>
  <si>
    <t>Zysk (strata) brutto ze sprzedaży</t>
  </si>
  <si>
    <t>Pozostałe przychody operacyjne</t>
  </si>
  <si>
    <t>Zysk ze zbycia niefinansowych aktywów trwałych</t>
  </si>
  <si>
    <t>-</t>
  </si>
  <si>
    <t>Koszty sprzedaży</t>
  </si>
  <si>
    <t>Koszty ogólnego zarządu</t>
  </si>
  <si>
    <t>Pozostałe koszty operacyjne</t>
  </si>
  <si>
    <t>Strata ze zbycia niefinansowych aktywów trwałych</t>
  </si>
  <si>
    <t>Zysk (strata) na działalności operacyjnej</t>
  </si>
  <si>
    <t>Przychody finansowe</t>
  </si>
  <si>
    <t>Zysk na sprzedaży spółki zależnej</t>
  </si>
  <si>
    <t>Koszty finansowe</t>
  </si>
  <si>
    <t>Strata na sprzedaży spółki zależnej</t>
  </si>
  <si>
    <t>Zysk (strata) brutto</t>
  </si>
  <si>
    <t>Podatek dochodowy</t>
  </si>
  <si>
    <t>Zysk (strata) roku obrotowego</t>
  </si>
  <si>
    <t>Przypisany do podmiotu dominującego</t>
  </si>
  <si>
    <t>Przypisany do kapitałów mniejszości</t>
  </si>
  <si>
    <t>Średnia ważona liczba akcji zwykłych</t>
  </si>
  <si>
    <t>175 125 492</t>
  </si>
  <si>
    <t>173 918 600</t>
  </si>
  <si>
    <t>175 529 993</t>
  </si>
  <si>
    <t>173 974 948</t>
  </si>
  <si>
    <t>Średnia ważona rozwodniona liczba akcji zwykłych</t>
  </si>
  <si>
    <t>181 194 964</t>
  </si>
  <si>
    <t>177 711 789</t>
  </si>
  <si>
    <t>179 351 033</t>
  </si>
  <si>
    <t>Zysk (strata) na jedną akcję zwykłą</t>
  </si>
  <si>
    <t>- podstawowy</t>
  </si>
  <si>
    <t>- rozwodniony</t>
  </si>
  <si>
    <t>Aktywa</t>
  </si>
  <si>
    <t>Aktywa trwałe</t>
  </si>
  <si>
    <t>Wartość  firmy</t>
  </si>
  <si>
    <t>Inne wartości niematerialne</t>
  </si>
  <si>
    <t>Rzeczowe aktywa trwałe</t>
  </si>
  <si>
    <t>Nieruchomości inwestycyjne</t>
  </si>
  <si>
    <t>Aktywa przeznaczone do sprzedaży</t>
  </si>
  <si>
    <t xml:space="preserve">Należności długoterminowe </t>
  </si>
  <si>
    <t>Udziały i akcje</t>
  </si>
  <si>
    <t>Inne inwestycje długoterminowe</t>
  </si>
  <si>
    <t>Aktywa z tytułu odroczonego podatku dochodowego</t>
  </si>
  <si>
    <t>Pozostałe aktywa trwałe</t>
  </si>
  <si>
    <t>Aktywa obrotowe</t>
  </si>
  <si>
    <t>Zapasy</t>
  </si>
  <si>
    <t>Należności z tytułu dostaw i usług oraz pozostałe należności</t>
  </si>
  <si>
    <t>Udzielone pożyczki krótkoterminowe</t>
  </si>
  <si>
    <t>Środki pieniężne i ich ekwiwalenty</t>
  </si>
  <si>
    <t>Inne inwestycje krótkoterminowe</t>
  </si>
  <si>
    <t>Pozostałe aktywa obrotowe</t>
  </si>
  <si>
    <t>Aktywa razem</t>
  </si>
  <si>
    <t>Pasywa</t>
  </si>
  <si>
    <t>Kapitał własny przypisany do podmiotu dominującego</t>
  </si>
  <si>
    <t>Kapitał podstawowy</t>
  </si>
  <si>
    <t>Kapitał z aktualizacji wyceny</t>
  </si>
  <si>
    <t>Pozostałe kapitały</t>
  </si>
  <si>
    <t>Zyski zatrzymane</t>
  </si>
  <si>
    <t>Wynik finansowy roku bieżącego</t>
  </si>
  <si>
    <t>Kapitały mniejszościowe</t>
  </si>
  <si>
    <t>Kapitał własny razem</t>
  </si>
  <si>
    <t>Zobowiązania długoterminowe, w tym:</t>
  </si>
  <si>
    <t>Zobowiązania z tytułu zakupu środków trwałych</t>
  </si>
  <si>
    <t>Zobowiązania z tytułu leasingu</t>
  </si>
  <si>
    <t>Kredyty i pożyczki długoterminowe</t>
  </si>
  <si>
    <t>Zobowiązania z tytułu emisji dłużnych papierów wartościowych (obligacje)</t>
  </si>
  <si>
    <t>Rezerwa z tytułu odroczonego podatku dochodowego</t>
  </si>
  <si>
    <t>Rezerwy długoterminowe</t>
  </si>
  <si>
    <t>Zobowiązania i rezerwy długoterminowe razem</t>
  </si>
  <si>
    <t>Zobowiązania krótkoterminowe, w tym:</t>
  </si>
  <si>
    <t>Zobowiązania z tytułu dostaw i usług oraz pozostałe zobowiązania</t>
  </si>
  <si>
    <t>Kredyty i pożyczki krótkoterminowe</t>
  </si>
  <si>
    <t>Krótkoterminowa część kredytów i pożyczek długoterminowych</t>
  </si>
  <si>
    <t>Rezerwy krótkoterminowe</t>
  </si>
  <si>
    <t>Zobowiązania i rezerwy krótkoterminowe razem</t>
  </si>
  <si>
    <t>Zobowiązania i rezerwy razem</t>
  </si>
  <si>
    <t>Pasywa razem</t>
  </si>
  <si>
    <t>Wartość księgowa</t>
  </si>
  <si>
    <t>Liczba akcji</t>
  </si>
  <si>
    <t>177 174 964</t>
  </si>
  <si>
    <t>174 720 991</t>
  </si>
  <si>
    <t>Wartość księgowa na jedną akcję</t>
  </si>
  <si>
    <t>Rozwodniona liczba akcji</t>
  </si>
  <si>
    <t xml:space="preserve">Rozwodniona wartość księgowa na jedną akcję </t>
  </si>
  <si>
    <t>Zysk (strata) netto</t>
  </si>
  <si>
    <t>Korekty:</t>
  </si>
  <si>
    <t>Amortyzacja</t>
  </si>
  <si>
    <t xml:space="preserve">Utrata wartości środków trwałych </t>
  </si>
  <si>
    <t xml:space="preserve">Utrata wartości firmy </t>
  </si>
  <si>
    <t xml:space="preserve">Zyski (straty) z wyceny nieruchomości inwestycyjnych według wartości godziwej </t>
  </si>
  <si>
    <t>Odpis ujemnej wartości firmy w rachunek zysków i strat za rok bieżący</t>
  </si>
  <si>
    <t xml:space="preserve">Zyski (straty) z wyceny instrumentów pochodnych </t>
  </si>
  <si>
    <t>Zyski (straty) z tytułu różnic kursowych</t>
  </si>
  <si>
    <t xml:space="preserve">Zysk (strata) na inwestycjach </t>
  </si>
  <si>
    <t>Koszty z tytułu odsetek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</si>
  <si>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</si>
  <si>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</si>
  <si>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</si>
  <si>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</si>
  <si>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Inne korekty</t>
  </si>
  <si>
    <t xml:space="preserve">Środki pieniężne wygenerowane w działalności operacyjnej </t>
  </si>
  <si>
    <t xml:space="preserve">Podatek dochodowy zapłacony </t>
  </si>
  <si>
    <t xml:space="preserve">Odsetki zapłacone </t>
  </si>
  <si>
    <t xml:space="preserve">Przepływy pieniężne netto z działalności operacyjnej </t>
  </si>
  <si>
    <t xml:space="preserve">Otrzymane odsetki </t>
  </si>
  <si>
    <t>Dywidendy otrzymane od jednostek zależnych</t>
  </si>
  <si>
    <t>Dywidendy otrzymane z tytułu inwestycji dostępnych do sprzedaży</t>
  </si>
  <si>
    <t>Wpływy ze sprzedaży inwestycji przeznaczonych do obrotu</t>
  </si>
  <si>
    <t xml:space="preserve">Wpływy ze sprzedaży inwestycji dostępnych do sprzedaży </t>
  </si>
  <si>
    <t xml:space="preserve">Wpływy ze sprzedaży jednostki zależnej </t>
  </si>
  <si>
    <t>Wpływy ze sprzedaży wartości niematerialnych</t>
  </si>
  <si>
    <t>Wpływy ze sprzedaży rzeczowych aktywów trwałych</t>
  </si>
  <si>
    <t>Wpływy ze sprzedaży nieruchomości inwestycyjnych</t>
  </si>
  <si>
    <t>Wpływy z tytułu udzielonych pożyczek</t>
  </si>
  <si>
    <t>Wpływy z tytułu transakcji skarbowych</t>
  </si>
  <si>
    <t>Nabycie inwestycji przeznaczonych do obrotu</t>
  </si>
  <si>
    <t xml:space="preserve">Nabycie inwestycji dostępnych do sprzedaży </t>
  </si>
  <si>
    <t xml:space="preserve">Nabycie jednostki zależnej </t>
  </si>
  <si>
    <t>Nabycie wartości niematerialnych</t>
  </si>
  <si>
    <t>Nabycie rzeczowych aktywów trwałych</t>
  </si>
  <si>
    <t xml:space="preserve">Nabycie nieruchomości inwestycyjnych </t>
  </si>
  <si>
    <t>Nabycie aktywów finansowych w jednostkach zależnych</t>
  </si>
  <si>
    <t>Nabycie aktywów finansowych w pozostałych jednostkach</t>
  </si>
  <si>
    <t>Wydatki z tytułu udzielonych pożyczek</t>
  </si>
  <si>
    <t>Wydatki z tytułu sprzedaży spółki zależnej</t>
  </si>
  <si>
    <t>Przepływy pieniężne netto z działalności inwestycyjnej</t>
  </si>
  <si>
    <t>Przepływy środków pieniężnych z działalności finansowej</t>
  </si>
  <si>
    <t>Wpływy netto z emisji akcji (wydania udziałów) i innych instrumentów kapitałowych oraz dopłat do kapitału</t>
  </si>
  <si>
    <t>Wpływy z tytułu zaciągnięcia kredytów i pożyczek</t>
  </si>
  <si>
    <t>Emisja dłużnych papierów wartościowych oraz papierów wartościowych z możliwością zamiany na akcje</t>
  </si>
  <si>
    <t>Inne wpływy finansowe</t>
  </si>
  <si>
    <t>Dywidendy i inne wypłaty na rzecz właścicieli</t>
  </si>
  <si>
    <t>Spłaty kredytów i pożyczek</t>
  </si>
  <si>
    <t>Wykup dłużnych papierów wartościowych</t>
  </si>
  <si>
    <t>Płatności zobowiązań z tytułu umów leasingu finansowego</t>
  </si>
  <si>
    <t>Inne wydatki finansowe</t>
  </si>
  <si>
    <t>Przepływy pieniężne netto z działalności finansowej</t>
  </si>
  <si>
    <t>Zwiększenie (zmniejszenie) netto stanu środków pieniężnych i ekwiwalentów środków pieniężnych</t>
  </si>
  <si>
    <t>Środki pieniężne i ich ekwiwalenty na początek okresu</t>
  </si>
  <si>
    <t xml:space="preserve">Zmiana stanu środków pieniężnych z tytułu różnic kursowych </t>
  </si>
  <si>
    <t xml:space="preserve">Środki pieniężne i ich ekwiwalenty na koniec okresu </t>
  </si>
  <si>
    <t>SPIS TREŚCI</t>
  </si>
  <si>
    <t>Bilans</t>
  </si>
  <si>
    <t>Rachunek wyników</t>
  </si>
  <si>
    <t>Przepływy finansowe</t>
  </si>
  <si>
    <t>Skonsolidowane sprawozdanie z sytuacji finansowej GK VISTULA</t>
  </si>
  <si>
    <t>Skonsolidowane sprawozdanie z przepływów pieniężnych GK VISTULA</t>
  </si>
  <si>
    <t>Powrót do spisu treści</t>
  </si>
  <si>
    <t>I półrocze 2016</t>
  </si>
  <si>
    <t>II kwartał 2016</t>
  </si>
  <si>
    <t>I półrocze 2015</t>
  </si>
  <si>
    <t>II kwartał 2015</t>
  </si>
  <si>
    <t>01/01/2016- 30/06/2016</t>
  </si>
  <si>
    <t>01/04/2016-30/06/2016</t>
  </si>
  <si>
    <t>01/01/2015- 30/06/2015</t>
  </si>
  <si>
    <t>01/04/2015-30/06/2015</t>
  </si>
  <si>
    <t>stan na dzień</t>
  </si>
  <si>
    <t>30/06/2016</t>
  </si>
  <si>
    <t>30/06/2015</t>
  </si>
  <si>
    <t>31/12/2015</t>
  </si>
  <si>
    <t>01/01/2016-30/06/2016</t>
  </si>
  <si>
    <t>01/01/2015-30/06/2015</t>
  </si>
  <si>
    <r>
      <t>Przepływy środków pieniężnych z działalności inwestycyjnej</t>
    </r>
    <r>
      <rPr>
        <sz val="10"/>
        <rFont val="Calibri"/>
        <family val="2"/>
        <charset val="238"/>
        <scheme val="minor"/>
      </rPr>
      <t> </t>
    </r>
  </si>
  <si>
    <t>WYBRANE ELEMENTY PÓŁROCZNEGO SKONSOLIDOWANEGO SPRAWOZDANIA VISTULA GROUP</t>
  </si>
  <si>
    <t>SKONSOLIDOWANY RACHUNEK ZYSKÓW I STRAT</t>
  </si>
  <si>
    <t>Skonsolidowany rachunek zysków i strat VISTULA GROUP</t>
  </si>
  <si>
    <t>Skonsolidowane sprawozdanie z przepływów pieniężnych VISTULA GROUP</t>
  </si>
  <si>
    <t>Skonsolidowane sprawozdanie z sytuacji finansowej VISTULA GROUP</t>
  </si>
  <si>
    <t>Razem</t>
  </si>
  <si>
    <t>Sprzedaż na rzecz klientów zewnętrznych</t>
  </si>
  <si>
    <t>Marża brutto</t>
  </si>
  <si>
    <t>Koszty operacyjne segmentu</t>
  </si>
  <si>
    <t>Pozostałe przychody i koszty operacyjne</t>
  </si>
  <si>
    <t>Przychody i koszty finansowe</t>
  </si>
  <si>
    <t>Podatek</t>
  </si>
  <si>
    <t>Wynik netto</t>
  </si>
  <si>
    <t>Wynik operacyjny</t>
  </si>
  <si>
    <t>01/01/2016-31/03/2016</t>
  </si>
  <si>
    <t>01/01/2015-31/03/2015</t>
  </si>
  <si>
    <t>Segmenty</t>
  </si>
  <si>
    <t>Noty segmentowe VISTULA GROUP</t>
  </si>
  <si>
    <t>tys. PLN</t>
  </si>
  <si>
    <t>Segment odzieżowy</t>
  </si>
  <si>
    <t>Segment jubilerski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</si>
</sst>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</font>
    <font>
      <u/>
      <sz val="10"/>
      <color indexed="12"/>
      <name val="Arial CE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00D7B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u/>
      <sz val="10"/>
      <color indexed="12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6" fillId="0" borderId="0" xfId="2" applyFont="1"/>
    <xf numFmtId="0" fontId="6" fillId="0" borderId="0" xfId="2" applyFont="1" applyBorder="1"/>
    <xf numFmtId="0" fontId="7" fillId="0" borderId="0" xfId="2" applyFont="1"/>
    <xf numFmtId="0" fontId="4" fillId="0" borderId="1" xfId="2" applyFont="1" applyBorder="1"/>
    <xf numFmtId="0" fontId="8" fillId="0" borderId="1" xfId="2" applyFont="1" applyBorder="1"/>
    <xf numFmtId="0" fontId="9" fillId="0" borderId="0" xfId="2" applyFont="1"/>
    <xf numFmtId="0" fontId="10" fillId="0" borderId="0" xfId="2" applyFont="1"/>
    <xf numFmtId="0" fontId="11" fillId="0" borderId="0" xfId="4" applyFont="1" applyAlignment="1" applyProtection="1"/>
    <xf numFmtId="0" fontId="5" fillId="2" borderId="0" xfId="2" applyFont="1" applyFill="1" applyBorder="1"/>
    <xf numFmtId="0" fontId="12" fillId="2" borderId="0" xfId="2" applyFont="1" applyFill="1" applyBorder="1" applyAlignment="1"/>
    <xf numFmtId="0" fontId="5" fillId="2" borderId="0" xfId="2" applyFont="1" applyFill="1" applyBorder="1" applyAlignment="1"/>
    <xf numFmtId="3" fontId="13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 wrapText="1"/>
    </xf>
    <xf numFmtId="0" fontId="6" fillId="0" borderId="0" xfId="1" applyFont="1" applyBorder="1"/>
    <xf numFmtId="3" fontId="13" fillId="3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top"/>
    </xf>
    <xf numFmtId="0" fontId="14" fillId="0" borderId="0" xfId="0" applyFont="1"/>
    <xf numFmtId="0" fontId="12" fillId="0" borderId="3" xfId="1" applyFont="1" applyBorder="1" applyAlignment="1">
      <alignment wrapText="1"/>
    </xf>
    <xf numFmtId="3" fontId="12" fillId="0" borderId="0" xfId="1" applyNumberFormat="1" applyFont="1" applyBorder="1" applyAlignment="1">
      <alignment horizontal="right" wrapText="1"/>
    </xf>
    <xf numFmtId="3" fontId="12" fillId="0" borderId="3" xfId="1" applyNumberFormat="1" applyFont="1" applyBorder="1" applyAlignment="1">
      <alignment horizontal="right"/>
    </xf>
    <xf numFmtId="0" fontId="6" fillId="0" borderId="3" xfId="1" applyFont="1" applyBorder="1" applyAlignment="1">
      <alignment wrapText="1"/>
    </xf>
    <xf numFmtId="3" fontId="6" fillId="0" borderId="0" xfId="1" applyNumberFormat="1" applyFont="1" applyBorder="1" applyAlignment="1">
      <alignment horizontal="right" wrapText="1"/>
    </xf>
    <xf numFmtId="3" fontId="6" fillId="0" borderId="3" xfId="1" applyNumberFormat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0" xfId="1" applyFont="1" applyBorder="1" applyAlignment="1">
      <alignment horizontal="right" wrapText="1"/>
    </xf>
    <xf numFmtId="0" fontId="12" fillId="0" borderId="0" xfId="1" applyFont="1" applyBorder="1" applyAlignment="1">
      <alignment horizontal="right" wrapText="1"/>
    </xf>
    <xf numFmtId="0" fontId="12" fillId="0" borderId="3" xfId="1" applyFont="1" applyBorder="1" applyAlignment="1">
      <alignment horizontal="right"/>
    </xf>
    <xf numFmtId="0" fontId="6" fillId="0" borderId="0" xfId="1" applyFont="1" applyBorder="1" applyAlignment="1">
      <alignment wrapText="1"/>
    </xf>
    <xf numFmtId="3" fontId="12" fillId="0" borderId="0" xfId="1" applyNumberFormat="1" applyFont="1" applyBorder="1" applyAlignment="1">
      <alignment horizontal="right"/>
    </xf>
    <xf numFmtId="0" fontId="12" fillId="0" borderId="4" xfId="1" applyFont="1" applyBorder="1" applyAlignment="1">
      <alignment wrapText="1"/>
    </xf>
    <xf numFmtId="3" fontId="12" fillId="0" borderId="1" xfId="1" applyNumberFormat="1" applyFont="1" applyBorder="1" applyAlignment="1">
      <alignment horizontal="right" wrapText="1"/>
    </xf>
    <xf numFmtId="3" fontId="12" fillId="0" borderId="4" xfId="1" applyNumberFormat="1" applyFont="1" applyBorder="1" applyAlignment="1">
      <alignment horizontal="right"/>
    </xf>
    <xf numFmtId="0" fontId="16" fillId="2" borderId="0" xfId="4" applyFont="1" applyFill="1" applyBorder="1" applyAlignment="1" applyProtection="1"/>
    <xf numFmtId="0" fontId="15" fillId="0" borderId="0" xfId="1" applyFont="1" applyBorder="1" applyAlignment="1"/>
    <xf numFmtId="0" fontId="12" fillId="0" borderId="0" xfId="1" applyFont="1" applyBorder="1"/>
    <xf numFmtId="3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15" fillId="0" borderId="0" xfId="1" applyFont="1" applyBorder="1"/>
    <xf numFmtId="0" fontId="12" fillId="0" borderId="0" xfId="1" applyFont="1" applyBorder="1" applyAlignment="1"/>
    <xf numFmtId="0" fontId="17" fillId="0" borderId="0" xfId="1" applyFont="1" applyBorder="1" applyAlignment="1"/>
    <xf numFmtId="0" fontId="15" fillId="0" borderId="1" xfId="1" applyFont="1" applyBorder="1"/>
    <xf numFmtId="3" fontId="12" fillId="0" borderId="1" xfId="1" applyNumberFormat="1" applyFont="1" applyBorder="1" applyAlignment="1">
      <alignment horizontal="right"/>
    </xf>
    <xf numFmtId="0" fontId="15" fillId="0" borderId="6" xfId="1" applyFont="1" applyBorder="1" applyAlignment="1"/>
    <xf numFmtId="3" fontId="12" fillId="0" borderId="6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2" fillId="0" borderId="6" xfId="1" applyFont="1" applyBorder="1" applyAlignment="1"/>
    <xf numFmtId="0" fontId="12" fillId="0" borderId="0" xfId="1" applyFont="1" applyBorder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wrapText="1"/>
    </xf>
    <xf numFmtId="0" fontId="12" fillId="0" borderId="5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6" fillId="0" borderId="9" xfId="1" applyFont="1" applyBorder="1" applyAlignment="1">
      <alignment horizontal="right" wrapText="1"/>
    </xf>
    <xf numFmtId="0" fontId="6" fillId="0" borderId="8" xfId="1" applyFont="1" applyBorder="1" applyAlignment="1">
      <alignment horizontal="right"/>
    </xf>
    <xf numFmtId="0" fontId="6" fillId="0" borderId="9" xfId="1" applyFont="1" applyBorder="1"/>
    <xf numFmtId="0" fontId="6" fillId="0" borderId="10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Border="1"/>
    <xf numFmtId="3" fontId="13" fillId="0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" fontId="18" fillId="0" borderId="0" xfId="1" applyNumberFormat="1" applyFont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vertical="center"/>
    </xf>
    <xf numFmtId="3" fontId="15" fillId="0" borderId="9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3" fontId="18" fillId="0" borderId="9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right" vertical="center"/>
    </xf>
    <xf numFmtId="3" fontId="14" fillId="0" borderId="0" xfId="0" applyNumberFormat="1" applyFont="1"/>
  </cellXfs>
  <cellStyles count="6">
    <cellStyle name="Dziesiętny 2" xfId="3"/>
    <cellStyle name="Hiperłącze" xfId="4" builtinId="8"/>
    <cellStyle name="Normalny" xfId="0" builtinId="0"/>
    <cellStyle name="Normalny 2" xfId="1"/>
    <cellStyle name="Normalny 3" xfId="2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</xdr:colOff>
      <xdr:row>0</xdr:row>
      <xdr:rowOff>91440</xdr:rowOff>
    </xdr:from>
    <xdr:to>
      <xdr:col>0</xdr:col>
      <xdr:colOff>1337310</xdr:colOff>
      <xdr:row>3</xdr:row>
      <xdr:rowOff>125955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" y="91440"/>
          <a:ext cx="1333500" cy="583155"/>
        </a:xfrm>
        <a:prstGeom prst="rect">
          <a:avLst/>
        </a:prstGeom>
        <a:solidFill>
          <a:schemeClr val="tx1">
            <a:alpha val="0"/>
          </a:schemeClr>
        </a:solidFill>
        <a:ln w="9525">
          <a:noFill/>
          <a:miter lim="800000"/>
          <a:headEnd/>
          <a:tailEnd/>
        </a:ln>
        <a:effectLst>
          <a:outerShdw blurRad="723900" dist="50800" dir="5400000" algn="ctr" rotWithShape="0">
            <a:srgbClr val="000000">
              <a:alpha val="0"/>
            </a:srgbClr>
          </a:outerShdw>
        </a:effectLst>
        <a:scene3d>
          <a:camera prst="orthographicFront"/>
          <a:lightRig rig="threePt" dir="t"/>
        </a:scene3d>
        <a:sp3d contourW="12700">
          <a:contourClr>
            <a:schemeClr val="bg1">
              <a:lumMod val="95000"/>
            </a:schemeClr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VISTULA 5">
      <a:dk1>
        <a:srgbClr val="000000"/>
      </a:dk1>
      <a:lt1>
        <a:sysClr val="window" lastClr="FFFFFF"/>
      </a:lt1>
      <a:dk2>
        <a:srgbClr val="323C69"/>
      </a:dk2>
      <a:lt2>
        <a:srgbClr val="B4B4B4"/>
      </a:lt2>
      <a:accent1>
        <a:srgbClr val="B4B4B4"/>
      </a:accent1>
      <a:accent2>
        <a:srgbClr val="323C69"/>
      </a:accent2>
      <a:accent3>
        <a:srgbClr val="B4B4B4"/>
      </a:accent3>
      <a:accent4>
        <a:srgbClr val="323C69"/>
      </a:accent4>
      <a:accent5>
        <a:srgbClr val="AA1E2D"/>
      </a:accent5>
      <a:accent6>
        <a:srgbClr val="B4B4B4"/>
      </a:accent6>
      <a:hlink>
        <a:srgbClr val="323C69"/>
      </a:hlink>
      <a:folHlink>
        <a:srgbClr val="7F7F7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4.4" x14ac:dyDescent="0.55000000000000004"/>
  <cols>
    <col min="1" max="1" width="20.7890625" style="1" customWidth="1"/>
    <col min="2" max="2" width="60.15625" style="1" bestFit="1" customWidth="1"/>
    <col min="3" max="16384" width="8.83984375" style="1"/>
  </cols>
  <sheetData>
    <row r="6" spans="1:2" ht="15.6" x14ac:dyDescent="0.6">
      <c r="A6" s="4" t="s">
        <v>163</v>
      </c>
      <c r="B6" s="2"/>
    </row>
    <row r="7" spans="1:2" x14ac:dyDescent="0.55000000000000004">
      <c r="A7" s="3"/>
      <c r="B7" s="3"/>
    </row>
    <row r="8" spans="1:2" x14ac:dyDescent="0.55000000000000004">
      <c r="A8" s="5" t="s">
        <v>141</v>
      </c>
      <c r="B8" s="6"/>
    </row>
    <row r="9" spans="1:2" x14ac:dyDescent="0.55000000000000004">
      <c r="A9" s="7"/>
      <c r="B9" s="8"/>
    </row>
    <row r="10" spans="1:2" x14ac:dyDescent="0.55000000000000004">
      <c r="A10" s="9" t="s">
        <v>143</v>
      </c>
      <c r="B10" s="8" t="s">
        <v>165</v>
      </c>
    </row>
    <row r="11" spans="1:2" x14ac:dyDescent="0.55000000000000004">
      <c r="A11" s="9" t="s">
        <v>144</v>
      </c>
      <c r="B11" s="8" t="s">
        <v>166</v>
      </c>
    </row>
    <row r="12" spans="1:2" x14ac:dyDescent="0.55000000000000004">
      <c r="A12" s="9" t="s">
        <v>142</v>
      </c>
      <c r="B12" s="8" t="s">
        <v>167</v>
      </c>
    </row>
    <row r="13" spans="1:2" x14ac:dyDescent="0.55000000000000004">
      <c r="A13" s="9" t="s">
        <v>179</v>
      </c>
      <c r="B13" s="8" t="s">
        <v>180</v>
      </c>
    </row>
  </sheetData>
  <hyperlinks>
    <hyperlink ref="A12" location="Bilans!A1" display="Bilans"/>
    <hyperlink ref="A10" location="'Rachunek wyników'!A1" display="Rachunek wyników"/>
    <hyperlink ref="A11" location="'Przepływy finansowe'!A1" display="Przepływy finansowe"/>
    <hyperlink ref="A13" location="Segmenty!A1" display="Segment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2.9" x14ac:dyDescent="0.5"/>
  <cols>
    <col min="1" max="1" width="37.47265625" style="22" customWidth="1"/>
    <col min="2" max="5" width="13.578125" style="22" customWidth="1"/>
    <col min="6" max="16384" width="8.83984375" style="22"/>
  </cols>
  <sheetData>
    <row r="1" spans="1:5" x14ac:dyDescent="0.5">
      <c r="A1" s="38" t="s">
        <v>147</v>
      </c>
    </row>
    <row r="3" spans="1:5" ht="14.4" x14ac:dyDescent="0.55000000000000004">
      <c r="A3" s="10" t="s">
        <v>164</v>
      </c>
    </row>
    <row r="5" spans="1:5" x14ac:dyDescent="0.5">
      <c r="A5" s="20" t="s">
        <v>181</v>
      </c>
      <c r="B5" s="13" t="s">
        <v>148</v>
      </c>
      <c r="C5" s="16" t="s">
        <v>150</v>
      </c>
      <c r="D5" s="13" t="s">
        <v>149</v>
      </c>
      <c r="E5" s="18" t="s">
        <v>151</v>
      </c>
    </row>
    <row r="6" spans="1:5" ht="25.8" x14ac:dyDescent="0.5">
      <c r="A6" s="21"/>
      <c r="B6" s="14" t="s">
        <v>152</v>
      </c>
      <c r="C6" s="17" t="s">
        <v>154</v>
      </c>
      <c r="D6" s="14" t="s">
        <v>153</v>
      </c>
      <c r="E6" s="19" t="s">
        <v>155</v>
      </c>
    </row>
    <row r="7" spans="1:5" x14ac:dyDescent="0.5">
      <c r="A7" s="23" t="s">
        <v>0</v>
      </c>
      <c r="B7" s="24">
        <v>273773</v>
      </c>
      <c r="C7" s="25">
        <v>235786</v>
      </c>
      <c r="D7" s="24">
        <v>154284</v>
      </c>
      <c r="E7" s="25">
        <v>132539</v>
      </c>
    </row>
    <row r="8" spans="1:5" x14ac:dyDescent="0.5">
      <c r="A8" s="26" t="s">
        <v>1</v>
      </c>
      <c r="B8" s="27">
        <v>130069</v>
      </c>
      <c r="C8" s="28">
        <v>111448</v>
      </c>
      <c r="D8" s="27">
        <v>71525</v>
      </c>
      <c r="E8" s="28">
        <v>61535</v>
      </c>
    </row>
    <row r="9" spans="1:5" x14ac:dyDescent="0.5">
      <c r="A9" s="23" t="s">
        <v>2</v>
      </c>
      <c r="B9" s="24">
        <v>143704</v>
      </c>
      <c r="C9" s="25">
        <v>124338</v>
      </c>
      <c r="D9" s="24">
        <v>82759</v>
      </c>
      <c r="E9" s="25">
        <v>71004</v>
      </c>
    </row>
    <row r="10" spans="1:5" x14ac:dyDescent="0.5">
      <c r="A10" s="26" t="s">
        <v>3</v>
      </c>
      <c r="B10" s="27">
        <v>1695</v>
      </c>
      <c r="C10" s="29">
        <v>539</v>
      </c>
      <c r="D10" s="27">
        <v>1280</v>
      </c>
      <c r="E10" s="29">
        <v>148</v>
      </c>
    </row>
    <row r="11" spans="1:5" x14ac:dyDescent="0.5">
      <c r="A11" s="26" t="s">
        <v>4</v>
      </c>
      <c r="B11" s="30">
        <v>28</v>
      </c>
      <c r="C11" s="29" t="s">
        <v>5</v>
      </c>
      <c r="D11" s="30" t="s">
        <v>5</v>
      </c>
      <c r="E11" s="29" t="s">
        <v>5</v>
      </c>
    </row>
    <row r="12" spans="1:5" x14ac:dyDescent="0.5">
      <c r="A12" s="26" t="s">
        <v>6</v>
      </c>
      <c r="B12" s="27">
        <v>98087</v>
      </c>
      <c r="C12" s="28">
        <v>80068</v>
      </c>
      <c r="D12" s="27">
        <v>52256</v>
      </c>
      <c r="E12" s="28">
        <v>40316</v>
      </c>
    </row>
    <row r="13" spans="1:5" x14ac:dyDescent="0.5">
      <c r="A13" s="26" t="s">
        <v>7</v>
      </c>
      <c r="B13" s="27">
        <v>26004</v>
      </c>
      <c r="C13" s="28">
        <v>24866</v>
      </c>
      <c r="D13" s="27">
        <v>12670</v>
      </c>
      <c r="E13" s="28">
        <v>12749</v>
      </c>
    </row>
    <row r="14" spans="1:5" x14ac:dyDescent="0.5">
      <c r="A14" s="26" t="s">
        <v>8</v>
      </c>
      <c r="B14" s="27">
        <v>1794</v>
      </c>
      <c r="C14" s="28">
        <v>1143</v>
      </c>
      <c r="D14" s="27">
        <v>1400</v>
      </c>
      <c r="E14" s="29">
        <v>629</v>
      </c>
    </row>
    <row r="15" spans="1:5" x14ac:dyDescent="0.5">
      <c r="A15" s="26" t="s">
        <v>9</v>
      </c>
      <c r="B15" s="30" t="s">
        <v>5</v>
      </c>
      <c r="C15" s="29">
        <v>228</v>
      </c>
      <c r="D15" s="30">
        <v>23</v>
      </c>
      <c r="E15" s="29">
        <v>9</v>
      </c>
    </row>
    <row r="16" spans="1:5" x14ac:dyDescent="0.5">
      <c r="A16" s="35" t="s">
        <v>10</v>
      </c>
      <c r="B16" s="36">
        <v>19542</v>
      </c>
      <c r="C16" s="37">
        <v>18572</v>
      </c>
      <c r="D16" s="36">
        <v>17690</v>
      </c>
      <c r="E16" s="37">
        <v>17449</v>
      </c>
    </row>
    <row r="17" spans="1:6" x14ac:dyDescent="0.5">
      <c r="A17" s="26" t="s">
        <v>11</v>
      </c>
      <c r="B17" s="30">
        <v>561</v>
      </c>
      <c r="C17" s="28">
        <v>1810</v>
      </c>
      <c r="D17" s="30">
        <v>506</v>
      </c>
      <c r="E17" s="29">
        <v>433</v>
      </c>
      <c r="F17" s="80"/>
    </row>
    <row r="18" spans="1:6" x14ac:dyDescent="0.5">
      <c r="A18" s="26" t="s">
        <v>12</v>
      </c>
      <c r="B18" s="30" t="s">
        <v>5</v>
      </c>
      <c r="C18" s="29">
        <v>249</v>
      </c>
      <c r="D18" s="30" t="s">
        <v>5</v>
      </c>
      <c r="E18" s="29">
        <v>249</v>
      </c>
      <c r="F18" s="80"/>
    </row>
    <row r="19" spans="1:6" x14ac:dyDescent="0.5">
      <c r="A19" s="26" t="s">
        <v>13</v>
      </c>
      <c r="B19" s="27">
        <v>4775</v>
      </c>
      <c r="C19" s="28">
        <v>7877</v>
      </c>
      <c r="D19" s="27">
        <v>2772</v>
      </c>
      <c r="E19" s="28">
        <v>2621</v>
      </c>
    </row>
    <row r="20" spans="1:6" x14ac:dyDescent="0.5">
      <c r="A20" s="26" t="s">
        <v>14</v>
      </c>
      <c r="B20" s="30" t="s">
        <v>5</v>
      </c>
      <c r="C20" s="29" t="s">
        <v>5</v>
      </c>
      <c r="D20" s="30" t="s">
        <v>5</v>
      </c>
      <c r="E20" s="29" t="s">
        <v>5</v>
      </c>
    </row>
    <row r="21" spans="1:6" x14ac:dyDescent="0.5">
      <c r="A21" s="26" t="s">
        <v>15</v>
      </c>
      <c r="B21" s="27">
        <v>15328</v>
      </c>
      <c r="C21" s="28">
        <v>12754</v>
      </c>
      <c r="D21" s="27">
        <v>15424</v>
      </c>
      <c r="E21" s="28">
        <v>15510</v>
      </c>
    </row>
    <row r="22" spans="1:6" x14ac:dyDescent="0.5">
      <c r="A22" s="26" t="s">
        <v>16</v>
      </c>
      <c r="B22" s="27">
        <v>3245</v>
      </c>
      <c r="C22" s="28">
        <v>2621</v>
      </c>
      <c r="D22" s="27">
        <v>3212</v>
      </c>
      <c r="E22" s="28">
        <v>3389</v>
      </c>
    </row>
    <row r="23" spans="1:6" x14ac:dyDescent="0.5">
      <c r="A23" s="35" t="s">
        <v>17</v>
      </c>
      <c r="B23" s="36">
        <v>12083</v>
      </c>
      <c r="C23" s="37">
        <v>10133</v>
      </c>
      <c r="D23" s="36">
        <v>12212</v>
      </c>
      <c r="E23" s="37">
        <v>12121</v>
      </c>
    </row>
    <row r="24" spans="1:6" x14ac:dyDescent="0.5">
      <c r="A24" s="26" t="s">
        <v>18</v>
      </c>
      <c r="B24" s="27">
        <v>12083</v>
      </c>
      <c r="C24" s="28">
        <v>10133</v>
      </c>
      <c r="D24" s="27">
        <v>12212</v>
      </c>
      <c r="E24" s="28">
        <v>12121</v>
      </c>
    </row>
    <row r="25" spans="1:6" x14ac:dyDescent="0.5">
      <c r="A25" s="26" t="s">
        <v>19</v>
      </c>
      <c r="B25" s="31" t="s">
        <v>5</v>
      </c>
      <c r="C25" s="32" t="s">
        <v>5</v>
      </c>
      <c r="D25" s="30" t="s">
        <v>5</v>
      </c>
      <c r="E25" s="29" t="s">
        <v>5</v>
      </c>
    </row>
    <row r="26" spans="1:6" x14ac:dyDescent="0.5">
      <c r="A26" s="26"/>
      <c r="B26" s="31"/>
      <c r="C26" s="32"/>
      <c r="D26" s="30"/>
      <c r="E26" s="29"/>
    </row>
    <row r="27" spans="1:6" x14ac:dyDescent="0.5">
      <c r="A27" s="26" t="s">
        <v>20</v>
      </c>
      <c r="B27" s="30" t="s">
        <v>21</v>
      </c>
      <c r="C27" s="29" t="s">
        <v>22</v>
      </c>
      <c r="D27" s="30" t="s">
        <v>23</v>
      </c>
      <c r="E27" s="29" t="s">
        <v>24</v>
      </c>
    </row>
    <row r="28" spans="1:6" x14ac:dyDescent="0.5">
      <c r="A28" s="26" t="s">
        <v>25</v>
      </c>
      <c r="B28" s="30" t="s">
        <v>26</v>
      </c>
      <c r="C28" s="29" t="s">
        <v>27</v>
      </c>
      <c r="D28" s="30" t="s">
        <v>26</v>
      </c>
      <c r="E28" s="29" t="s">
        <v>28</v>
      </c>
    </row>
    <row r="29" spans="1:6" x14ac:dyDescent="0.5">
      <c r="A29" s="26" t="s">
        <v>29</v>
      </c>
      <c r="B29" s="33"/>
      <c r="C29" s="26"/>
      <c r="D29" s="33"/>
      <c r="E29" s="26"/>
    </row>
    <row r="30" spans="1:6" x14ac:dyDescent="0.5">
      <c r="A30" s="26" t="s">
        <v>30</v>
      </c>
      <c r="B30" s="30">
        <v>7.0000000000000007E-2</v>
      </c>
      <c r="C30" s="29">
        <v>0.06</v>
      </c>
      <c r="D30" s="30">
        <v>7.0000000000000007E-2</v>
      </c>
      <c r="E30" s="29">
        <v>7.0000000000000007E-2</v>
      </c>
    </row>
    <row r="31" spans="1:6" x14ac:dyDescent="0.5">
      <c r="A31" s="58" t="s">
        <v>31</v>
      </c>
      <c r="B31" s="59">
        <v>7.0000000000000007E-2</v>
      </c>
      <c r="C31" s="60">
        <v>0.06</v>
      </c>
      <c r="D31" s="59">
        <v>7.0000000000000007E-2</v>
      </c>
      <c r="E31" s="60">
        <v>7.0000000000000007E-2</v>
      </c>
    </row>
  </sheetData>
  <hyperlinks>
    <hyperlink ref="A1" location="'Spis treści'!A1" display="Powrót do spisu treśc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pane ySplit="5" topLeftCell="A6" activePane="bottomLeft" state="frozen"/>
      <selection pane="bottomLeft" activeCell="A2" sqref="A2"/>
    </sheetView>
  </sheetViews>
  <sheetFormatPr defaultColWidth="8.83984375" defaultRowHeight="12.9" x14ac:dyDescent="0.5"/>
  <cols>
    <col min="1" max="1" width="46.83984375" style="22" customWidth="1"/>
    <col min="2" max="4" width="12.41796875" style="22" customWidth="1"/>
    <col min="5" max="5" width="11.68359375" style="22" customWidth="1"/>
    <col min="6" max="6" width="11.578125" style="22" customWidth="1"/>
    <col min="7" max="7" width="11.83984375" style="22" customWidth="1"/>
    <col min="8" max="16384" width="8.83984375" style="22"/>
  </cols>
  <sheetData>
    <row r="1" spans="1:7" x14ac:dyDescent="0.5">
      <c r="A1" s="38" t="s">
        <v>147</v>
      </c>
    </row>
    <row r="2" spans="1:7" x14ac:dyDescent="0.5">
      <c r="A2" s="11"/>
    </row>
    <row r="3" spans="1:7" ht="14.4" x14ac:dyDescent="0.55000000000000004">
      <c r="A3" s="12" t="s">
        <v>146</v>
      </c>
    </row>
    <row r="5" spans="1:7" ht="25.8" x14ac:dyDescent="0.5">
      <c r="A5" s="21" t="s">
        <v>181</v>
      </c>
      <c r="B5" s="14" t="s">
        <v>160</v>
      </c>
      <c r="C5" s="55" t="s">
        <v>161</v>
      </c>
      <c r="D5" s="14" t="s">
        <v>177</v>
      </c>
      <c r="E5" s="55" t="s">
        <v>178</v>
      </c>
      <c r="F5" s="14" t="s">
        <v>153</v>
      </c>
      <c r="G5" s="14" t="s">
        <v>155</v>
      </c>
    </row>
    <row r="6" spans="1:7" x14ac:dyDescent="0.5">
      <c r="A6" s="54" t="s">
        <v>84</v>
      </c>
      <c r="B6" s="49">
        <v>12083</v>
      </c>
      <c r="C6" s="49">
        <v>10133</v>
      </c>
      <c r="D6" s="49">
        <v>-129</v>
      </c>
      <c r="E6" s="49">
        <v>-1988</v>
      </c>
      <c r="F6" s="49">
        <f>B6-D6</f>
        <v>12212</v>
      </c>
      <c r="G6" s="49">
        <f>C6-E6</f>
        <v>12121</v>
      </c>
    </row>
    <row r="7" spans="1:7" x14ac:dyDescent="0.5">
      <c r="A7" s="54" t="s">
        <v>85</v>
      </c>
      <c r="B7" s="56"/>
      <c r="C7" s="56"/>
      <c r="D7" s="56">
        <v>0</v>
      </c>
      <c r="E7" s="56">
        <v>0</v>
      </c>
      <c r="F7" s="56">
        <f t="shared" ref="F7:G60" si="0">B7-D7</f>
        <v>0</v>
      </c>
      <c r="G7" s="56">
        <f t="shared" si="0"/>
        <v>0</v>
      </c>
    </row>
    <row r="8" spans="1:7" x14ac:dyDescent="0.5">
      <c r="A8" s="33" t="s">
        <v>86</v>
      </c>
      <c r="B8" s="50">
        <v>6841</v>
      </c>
      <c r="C8" s="50">
        <v>6040</v>
      </c>
      <c r="D8" s="50">
        <v>3403</v>
      </c>
      <c r="E8" s="50">
        <v>2922</v>
      </c>
      <c r="F8" s="50">
        <f t="shared" si="0"/>
        <v>3438</v>
      </c>
      <c r="G8" s="50">
        <f t="shared" si="0"/>
        <v>3118</v>
      </c>
    </row>
    <row r="9" spans="1:7" x14ac:dyDescent="0.5">
      <c r="A9" s="33" t="s">
        <v>87</v>
      </c>
      <c r="B9" s="51"/>
      <c r="C9" s="51"/>
      <c r="D9" s="51">
        <v>0</v>
      </c>
      <c r="E9" s="51">
        <v>0</v>
      </c>
      <c r="F9" s="51">
        <f t="shared" si="0"/>
        <v>0</v>
      </c>
      <c r="G9" s="51">
        <f t="shared" si="0"/>
        <v>0</v>
      </c>
    </row>
    <row r="10" spans="1:7" x14ac:dyDescent="0.5">
      <c r="A10" s="33" t="s">
        <v>88</v>
      </c>
      <c r="B10" s="51"/>
      <c r="C10" s="51"/>
      <c r="D10" s="51">
        <v>0</v>
      </c>
      <c r="E10" s="51">
        <v>0</v>
      </c>
      <c r="F10" s="51">
        <f t="shared" si="0"/>
        <v>0</v>
      </c>
      <c r="G10" s="51">
        <f t="shared" si="0"/>
        <v>0</v>
      </c>
    </row>
    <row r="11" spans="1:7" ht="25.8" x14ac:dyDescent="0.5">
      <c r="A11" s="33" t="s">
        <v>89</v>
      </c>
      <c r="B11" s="51"/>
      <c r="C11" s="51"/>
      <c r="D11" s="51">
        <v>0</v>
      </c>
      <c r="E11" s="51">
        <v>0</v>
      </c>
      <c r="F11" s="51">
        <f t="shared" si="0"/>
        <v>0</v>
      </c>
      <c r="G11" s="51">
        <f t="shared" si="0"/>
        <v>0</v>
      </c>
    </row>
    <row r="12" spans="1:7" ht="25.8" x14ac:dyDescent="0.5">
      <c r="A12" s="33" t="s">
        <v>90</v>
      </c>
      <c r="B12" s="51"/>
      <c r="C12" s="51"/>
      <c r="D12" s="51">
        <v>0</v>
      </c>
      <c r="E12" s="51">
        <v>0</v>
      </c>
      <c r="F12" s="51">
        <f t="shared" si="0"/>
        <v>0</v>
      </c>
      <c r="G12" s="51">
        <f t="shared" si="0"/>
        <v>0</v>
      </c>
    </row>
    <row r="13" spans="1:7" x14ac:dyDescent="0.5">
      <c r="A13" s="33" t="s">
        <v>91</v>
      </c>
      <c r="B13" s="51"/>
      <c r="C13" s="51"/>
      <c r="D13" s="51">
        <v>0</v>
      </c>
      <c r="E13" s="51">
        <v>0</v>
      </c>
      <c r="F13" s="51">
        <f t="shared" si="0"/>
        <v>0</v>
      </c>
      <c r="G13" s="51">
        <f t="shared" si="0"/>
        <v>0</v>
      </c>
    </row>
    <row r="14" spans="1:7" x14ac:dyDescent="0.5">
      <c r="A14" s="33" t="s">
        <v>92</v>
      </c>
      <c r="B14" s="51"/>
      <c r="C14" s="51"/>
      <c r="D14" s="51">
        <v>0</v>
      </c>
      <c r="E14" s="51">
        <v>0</v>
      </c>
      <c r="F14" s="51">
        <f t="shared" si="0"/>
        <v>0</v>
      </c>
      <c r="G14" s="51">
        <f t="shared" si="0"/>
        <v>0</v>
      </c>
    </row>
    <row r="15" spans="1:7" x14ac:dyDescent="0.5">
      <c r="A15" s="33" t="s">
        <v>93</v>
      </c>
      <c r="B15" s="51">
        <v>-28</v>
      </c>
      <c r="C15" s="51">
        <v>228</v>
      </c>
      <c r="D15" s="51">
        <v>-51</v>
      </c>
      <c r="E15" s="51">
        <v>219</v>
      </c>
      <c r="F15" s="51">
        <f t="shared" si="0"/>
        <v>23</v>
      </c>
      <c r="G15" s="51">
        <f t="shared" si="0"/>
        <v>9</v>
      </c>
    </row>
    <row r="16" spans="1:7" x14ac:dyDescent="0.5">
      <c r="A16" s="33" t="s">
        <v>94</v>
      </c>
      <c r="B16" s="50">
        <v>2515</v>
      </c>
      <c r="C16" s="50">
        <v>2463</v>
      </c>
      <c r="D16" s="50">
        <v>1240</v>
      </c>
      <c r="E16" s="50">
        <v>1513</v>
      </c>
      <c r="F16" s="50">
        <f t="shared" si="0"/>
        <v>1275</v>
      </c>
      <c r="G16" s="50">
        <f t="shared" si="0"/>
        <v>950</v>
      </c>
    </row>
    <row r="17" spans="1:7" x14ac:dyDescent="0.5">
      <c r="A17" s="33" t="s">
        <v>95</v>
      </c>
      <c r="B17" s="51">
        <v>-232</v>
      </c>
      <c r="C17" s="50">
        <v>1039</v>
      </c>
      <c r="D17" s="51">
        <v>130</v>
      </c>
      <c r="E17" s="50">
        <v>225</v>
      </c>
      <c r="F17" s="51">
        <f t="shared" si="0"/>
        <v>-362</v>
      </c>
      <c r="G17" s="50">
        <f t="shared" si="0"/>
        <v>814</v>
      </c>
    </row>
    <row r="18" spans="1:7" x14ac:dyDescent="0.5">
      <c r="A18" s="33" t="s">
        <v>96</v>
      </c>
      <c r="B18" s="50">
        <v>-4809</v>
      </c>
      <c r="C18" s="50">
        <v>5789</v>
      </c>
      <c r="D18" s="50">
        <v>-2149</v>
      </c>
      <c r="E18" s="50">
        <v>4942</v>
      </c>
      <c r="F18" s="50">
        <f t="shared" si="0"/>
        <v>-2660</v>
      </c>
      <c r="G18" s="50">
        <f t="shared" si="0"/>
        <v>847</v>
      </c>
    </row>
    <row r="19" spans="1:7" x14ac:dyDescent="0.5">
      <c r="A19" s="33" t="s">
        <v>97</v>
      </c>
      <c r="B19" s="50">
        <v>-10731</v>
      </c>
      <c r="C19" s="50">
        <v>-10989</v>
      </c>
      <c r="D19" s="50">
        <v>-309</v>
      </c>
      <c r="E19" s="50">
        <v>-3489</v>
      </c>
      <c r="F19" s="50">
        <f t="shared" si="0"/>
        <v>-10422</v>
      </c>
      <c r="G19" s="50">
        <f t="shared" si="0"/>
        <v>-7500</v>
      </c>
    </row>
    <row r="20" spans="1:7" ht="25.8" x14ac:dyDescent="0.5">
      <c r="A20" s="33" t="s">
        <v>98</v>
      </c>
      <c r="B20" s="50">
        <v>-14394</v>
      </c>
      <c r="C20" s="50">
        <v>-17636</v>
      </c>
      <c r="D20" s="50">
        <v>-24542</v>
      </c>
      <c r="E20" s="50">
        <v>-22206</v>
      </c>
      <c r="F20" s="50">
        <f t="shared" si="0"/>
        <v>10148</v>
      </c>
      <c r="G20" s="50">
        <f t="shared" si="0"/>
        <v>4570</v>
      </c>
    </row>
    <row r="21" spans="1:7" x14ac:dyDescent="0.5">
      <c r="A21" s="33" t="s">
        <v>99</v>
      </c>
      <c r="B21" s="51">
        <v>-129</v>
      </c>
      <c r="C21" s="51">
        <v>-822</v>
      </c>
      <c r="D21" s="51">
        <v>-63</v>
      </c>
      <c r="E21" s="51">
        <v>-92</v>
      </c>
      <c r="F21" s="51">
        <f t="shared" si="0"/>
        <v>-66</v>
      </c>
      <c r="G21" s="51">
        <f t="shared" si="0"/>
        <v>-730</v>
      </c>
    </row>
    <row r="22" spans="1:7" x14ac:dyDescent="0.5">
      <c r="A22" s="54" t="s">
        <v>100</v>
      </c>
      <c r="B22" s="49">
        <v>-8884</v>
      </c>
      <c r="C22" s="49">
        <v>-3755</v>
      </c>
      <c r="D22" s="49">
        <v>-22470</v>
      </c>
      <c r="E22" s="49">
        <v>-17954</v>
      </c>
      <c r="F22" s="49">
        <f t="shared" si="0"/>
        <v>13586</v>
      </c>
      <c r="G22" s="49">
        <f t="shared" si="0"/>
        <v>14199</v>
      </c>
    </row>
    <row r="23" spans="1:7" x14ac:dyDescent="0.5">
      <c r="A23" s="33" t="s">
        <v>101</v>
      </c>
      <c r="B23" s="50">
        <v>-6530</v>
      </c>
      <c r="C23" s="50">
        <v>-1713</v>
      </c>
      <c r="D23" s="50">
        <v>-3317</v>
      </c>
      <c r="E23" s="50">
        <v>-165</v>
      </c>
      <c r="F23" s="50">
        <f t="shared" si="0"/>
        <v>-3213</v>
      </c>
      <c r="G23" s="50">
        <f t="shared" si="0"/>
        <v>-1548</v>
      </c>
    </row>
    <row r="24" spans="1:7" x14ac:dyDescent="0.5">
      <c r="A24" s="33" t="s">
        <v>102</v>
      </c>
      <c r="B24" s="50">
        <v>-2515</v>
      </c>
      <c r="C24" s="50">
        <v>-2463</v>
      </c>
      <c r="D24" s="50">
        <v>-1240</v>
      </c>
      <c r="E24" s="50">
        <v>-1513</v>
      </c>
      <c r="F24" s="50">
        <f t="shared" si="0"/>
        <v>-1275</v>
      </c>
      <c r="G24" s="50">
        <f t="shared" si="0"/>
        <v>-950</v>
      </c>
    </row>
    <row r="25" spans="1:7" x14ac:dyDescent="0.5">
      <c r="A25" s="57" t="s">
        <v>103</v>
      </c>
      <c r="B25" s="52">
        <v>-17929</v>
      </c>
      <c r="C25" s="52">
        <v>-7931</v>
      </c>
      <c r="D25" s="52">
        <v>-27027</v>
      </c>
      <c r="E25" s="52">
        <v>-19632</v>
      </c>
      <c r="F25" s="52">
        <f t="shared" si="0"/>
        <v>9098</v>
      </c>
      <c r="G25" s="52">
        <f t="shared" si="0"/>
        <v>11701</v>
      </c>
    </row>
    <row r="26" spans="1:7" x14ac:dyDescent="0.5">
      <c r="A26" s="54" t="s">
        <v>162</v>
      </c>
      <c r="B26" s="56"/>
      <c r="C26" s="56"/>
      <c r="D26" s="56"/>
      <c r="E26" s="56"/>
      <c r="F26" s="56">
        <f t="shared" si="0"/>
        <v>0</v>
      </c>
      <c r="G26" s="56">
        <f t="shared" si="0"/>
        <v>0</v>
      </c>
    </row>
    <row r="27" spans="1:7" x14ac:dyDescent="0.5">
      <c r="A27" s="33" t="s">
        <v>104</v>
      </c>
      <c r="B27" s="51"/>
      <c r="C27" s="51">
        <v>5</v>
      </c>
      <c r="D27" s="51">
        <v>0</v>
      </c>
      <c r="E27" s="51">
        <v>4</v>
      </c>
      <c r="F27" s="51">
        <f t="shared" si="0"/>
        <v>0</v>
      </c>
      <c r="G27" s="51">
        <f t="shared" si="0"/>
        <v>1</v>
      </c>
    </row>
    <row r="28" spans="1:7" x14ac:dyDescent="0.5">
      <c r="A28" s="33" t="s">
        <v>105</v>
      </c>
      <c r="B28" s="51"/>
      <c r="C28" s="51"/>
      <c r="D28" s="51"/>
      <c r="E28" s="51"/>
      <c r="F28" s="51">
        <f t="shared" si="0"/>
        <v>0</v>
      </c>
      <c r="G28" s="51">
        <f t="shared" si="0"/>
        <v>0</v>
      </c>
    </row>
    <row r="29" spans="1:7" ht="25.8" x14ac:dyDescent="0.5">
      <c r="A29" s="33" t="s">
        <v>106</v>
      </c>
      <c r="B29" s="51"/>
      <c r="C29" s="51">
        <v>411</v>
      </c>
      <c r="D29" s="51"/>
      <c r="E29" s="51"/>
      <c r="F29" s="51">
        <f t="shared" si="0"/>
        <v>0</v>
      </c>
      <c r="G29" s="51">
        <f t="shared" si="0"/>
        <v>411</v>
      </c>
    </row>
    <row r="30" spans="1:7" x14ac:dyDescent="0.5">
      <c r="A30" s="33" t="s">
        <v>107</v>
      </c>
      <c r="B30" s="51"/>
      <c r="C30" s="51"/>
      <c r="D30" s="51"/>
      <c r="E30" s="51"/>
      <c r="F30" s="51">
        <f t="shared" si="0"/>
        <v>0</v>
      </c>
      <c r="G30" s="51">
        <f t="shared" si="0"/>
        <v>0</v>
      </c>
    </row>
    <row r="31" spans="1:7" x14ac:dyDescent="0.5">
      <c r="A31" s="33" t="s">
        <v>108</v>
      </c>
      <c r="B31" s="51"/>
      <c r="C31" s="51"/>
      <c r="D31" s="51"/>
      <c r="E31" s="51"/>
      <c r="F31" s="51">
        <f t="shared" si="0"/>
        <v>0</v>
      </c>
      <c r="G31" s="51">
        <f t="shared" si="0"/>
        <v>0</v>
      </c>
    </row>
    <row r="32" spans="1:7" x14ac:dyDescent="0.5">
      <c r="A32" s="33" t="s">
        <v>109</v>
      </c>
      <c r="B32" s="51"/>
      <c r="C32" s="51"/>
      <c r="D32" s="51"/>
      <c r="E32" s="51"/>
      <c r="F32" s="51">
        <f t="shared" si="0"/>
        <v>0</v>
      </c>
      <c r="G32" s="51">
        <f t="shared" si="0"/>
        <v>0</v>
      </c>
    </row>
    <row r="33" spans="1:7" x14ac:dyDescent="0.5">
      <c r="A33" s="33" t="s">
        <v>110</v>
      </c>
      <c r="B33" s="51"/>
      <c r="C33" s="51"/>
      <c r="D33" s="51"/>
      <c r="E33" s="51"/>
      <c r="F33" s="51">
        <f t="shared" si="0"/>
        <v>0</v>
      </c>
      <c r="G33" s="51">
        <f t="shared" si="0"/>
        <v>0</v>
      </c>
    </row>
    <row r="34" spans="1:7" x14ac:dyDescent="0.5">
      <c r="A34" s="33" t="s">
        <v>111</v>
      </c>
      <c r="B34" s="51">
        <v>921</v>
      </c>
      <c r="C34" s="51">
        <v>933</v>
      </c>
      <c r="D34" s="51">
        <v>505</v>
      </c>
      <c r="E34" s="51">
        <v>316</v>
      </c>
      <c r="F34" s="51">
        <f t="shared" si="0"/>
        <v>416</v>
      </c>
      <c r="G34" s="51">
        <f t="shared" si="0"/>
        <v>617</v>
      </c>
    </row>
    <row r="35" spans="1:7" x14ac:dyDescent="0.5">
      <c r="A35" s="33" t="s">
        <v>112</v>
      </c>
      <c r="B35" s="51"/>
      <c r="C35" s="51"/>
      <c r="D35" s="51"/>
      <c r="E35" s="51"/>
      <c r="F35" s="51">
        <f t="shared" si="0"/>
        <v>0</v>
      </c>
      <c r="G35" s="51">
        <f t="shared" si="0"/>
        <v>0</v>
      </c>
    </row>
    <row r="36" spans="1:7" x14ac:dyDescent="0.5">
      <c r="A36" s="33" t="s">
        <v>113</v>
      </c>
      <c r="B36" s="51"/>
      <c r="C36" s="51"/>
      <c r="D36" s="51"/>
      <c r="E36" s="51"/>
      <c r="F36" s="51">
        <f t="shared" si="0"/>
        <v>0</v>
      </c>
      <c r="G36" s="51">
        <f t="shared" si="0"/>
        <v>0</v>
      </c>
    </row>
    <row r="37" spans="1:7" x14ac:dyDescent="0.5">
      <c r="A37" s="33" t="s">
        <v>114</v>
      </c>
      <c r="B37" s="51"/>
      <c r="C37" s="51"/>
      <c r="D37" s="51"/>
      <c r="E37" s="51"/>
      <c r="F37" s="51">
        <f t="shared" si="0"/>
        <v>0</v>
      </c>
      <c r="G37" s="51">
        <f t="shared" si="0"/>
        <v>0</v>
      </c>
    </row>
    <row r="38" spans="1:7" x14ac:dyDescent="0.5">
      <c r="A38" s="33" t="s">
        <v>115</v>
      </c>
      <c r="B38" s="51"/>
      <c r="C38" s="51"/>
      <c r="D38" s="51"/>
      <c r="E38" s="51"/>
      <c r="F38" s="51">
        <f t="shared" si="0"/>
        <v>0</v>
      </c>
      <c r="G38" s="51">
        <f t="shared" si="0"/>
        <v>0</v>
      </c>
    </row>
    <row r="39" spans="1:7" x14ac:dyDescent="0.5">
      <c r="A39" s="33" t="s">
        <v>116</v>
      </c>
      <c r="B39" s="51"/>
      <c r="C39" s="51"/>
      <c r="D39" s="51"/>
      <c r="E39" s="51"/>
      <c r="F39" s="51">
        <f t="shared" si="0"/>
        <v>0</v>
      </c>
      <c r="G39" s="51">
        <f t="shared" si="0"/>
        <v>0</v>
      </c>
    </row>
    <row r="40" spans="1:7" x14ac:dyDescent="0.5">
      <c r="A40" s="33" t="s">
        <v>117</v>
      </c>
      <c r="B40" s="51"/>
      <c r="C40" s="51"/>
      <c r="D40" s="51"/>
      <c r="E40" s="51"/>
      <c r="F40" s="51">
        <f t="shared" si="0"/>
        <v>0</v>
      </c>
      <c r="G40" s="51">
        <f t="shared" si="0"/>
        <v>0</v>
      </c>
    </row>
    <row r="41" spans="1:7" x14ac:dyDescent="0.5">
      <c r="A41" s="33" t="s">
        <v>118</v>
      </c>
      <c r="B41" s="51">
        <v>-68</v>
      </c>
      <c r="C41" s="51">
        <v>-130</v>
      </c>
      <c r="D41" s="51">
        <v>-17</v>
      </c>
      <c r="E41" s="51">
        <v>-100</v>
      </c>
      <c r="F41" s="51">
        <f t="shared" si="0"/>
        <v>-51</v>
      </c>
      <c r="G41" s="51">
        <f t="shared" si="0"/>
        <v>-30</v>
      </c>
    </row>
    <row r="42" spans="1:7" x14ac:dyDescent="0.5">
      <c r="A42" s="33" t="s">
        <v>119</v>
      </c>
      <c r="B42" s="50">
        <v>-6645</v>
      </c>
      <c r="C42" s="50">
        <v>-5609</v>
      </c>
      <c r="D42" s="51">
        <v>-2643</v>
      </c>
      <c r="E42" s="51">
        <v>-2478</v>
      </c>
      <c r="F42" s="51">
        <f t="shared" si="0"/>
        <v>-4002</v>
      </c>
      <c r="G42" s="51">
        <f t="shared" si="0"/>
        <v>-3131</v>
      </c>
    </row>
    <row r="43" spans="1:7" x14ac:dyDescent="0.5">
      <c r="A43" s="33" t="s">
        <v>120</v>
      </c>
      <c r="B43" s="51"/>
      <c r="C43" s="51"/>
      <c r="D43" s="51"/>
      <c r="E43" s="51"/>
      <c r="F43" s="51">
        <f t="shared" si="0"/>
        <v>0</v>
      </c>
      <c r="G43" s="51">
        <f t="shared" si="0"/>
        <v>0</v>
      </c>
    </row>
    <row r="44" spans="1:7" x14ac:dyDescent="0.5">
      <c r="A44" s="33" t="s">
        <v>121</v>
      </c>
      <c r="B44" s="51"/>
      <c r="C44" s="51"/>
      <c r="D44" s="51"/>
      <c r="E44" s="51"/>
      <c r="F44" s="51">
        <f t="shared" si="0"/>
        <v>0</v>
      </c>
      <c r="G44" s="51">
        <f t="shared" si="0"/>
        <v>0</v>
      </c>
    </row>
    <row r="45" spans="1:7" x14ac:dyDescent="0.5">
      <c r="A45" s="33" t="s">
        <v>122</v>
      </c>
      <c r="B45" s="51"/>
      <c r="C45" s="51"/>
      <c r="D45" s="51"/>
      <c r="E45" s="51"/>
      <c r="F45" s="51">
        <f t="shared" si="0"/>
        <v>0</v>
      </c>
      <c r="G45" s="51">
        <f t="shared" si="0"/>
        <v>0</v>
      </c>
    </row>
    <row r="46" spans="1:7" x14ac:dyDescent="0.5">
      <c r="A46" s="33" t="s">
        <v>123</v>
      </c>
      <c r="B46" s="51"/>
      <c r="C46" s="51"/>
      <c r="D46" s="51"/>
      <c r="E46" s="51"/>
      <c r="F46" s="51">
        <f t="shared" si="0"/>
        <v>0</v>
      </c>
      <c r="G46" s="51">
        <f t="shared" si="0"/>
        <v>0</v>
      </c>
    </row>
    <row r="47" spans="1:7" x14ac:dyDescent="0.5">
      <c r="A47" s="33" t="s">
        <v>124</v>
      </c>
      <c r="B47" s="51"/>
      <c r="C47" s="51"/>
      <c r="D47" s="51"/>
      <c r="E47" s="51"/>
      <c r="F47" s="51">
        <f t="shared" si="0"/>
        <v>0</v>
      </c>
      <c r="G47" s="51">
        <f t="shared" si="0"/>
        <v>0</v>
      </c>
    </row>
    <row r="48" spans="1:7" x14ac:dyDescent="0.5">
      <c r="A48" s="57" t="s">
        <v>125</v>
      </c>
      <c r="B48" s="52">
        <v>-5792</v>
      </c>
      <c r="C48" s="52">
        <v>-4390</v>
      </c>
      <c r="D48" s="52">
        <v>-2155</v>
      </c>
      <c r="E48" s="52">
        <v>-2258</v>
      </c>
      <c r="F48" s="52">
        <f t="shared" si="0"/>
        <v>-3637</v>
      </c>
      <c r="G48" s="52">
        <f t="shared" si="0"/>
        <v>-2132</v>
      </c>
    </row>
    <row r="49" spans="1:7" x14ac:dyDescent="0.5">
      <c r="A49" s="54" t="s">
        <v>126</v>
      </c>
      <c r="B49" s="56"/>
      <c r="C49" s="56"/>
      <c r="D49" s="56"/>
      <c r="E49" s="56"/>
      <c r="F49" s="56">
        <f t="shared" si="0"/>
        <v>0</v>
      </c>
      <c r="G49" s="56">
        <f t="shared" si="0"/>
        <v>0</v>
      </c>
    </row>
    <row r="50" spans="1:7" ht="25.8" x14ac:dyDescent="0.5">
      <c r="A50" s="33" t="s">
        <v>127</v>
      </c>
      <c r="B50" s="50">
        <v>4434</v>
      </c>
      <c r="C50" s="51">
        <v>876</v>
      </c>
      <c r="D50" s="50"/>
      <c r="E50" s="51"/>
      <c r="F50" s="50">
        <f t="shared" si="0"/>
        <v>4434</v>
      </c>
      <c r="G50" s="51">
        <f t="shared" si="0"/>
        <v>876</v>
      </c>
    </row>
    <row r="51" spans="1:7" x14ac:dyDescent="0.5">
      <c r="A51" s="33" t="s">
        <v>128</v>
      </c>
      <c r="B51" s="50">
        <v>17036</v>
      </c>
      <c r="C51" s="50">
        <v>136135</v>
      </c>
      <c r="D51" s="50">
        <v>21140</v>
      </c>
      <c r="E51" s="50">
        <v>133616</v>
      </c>
      <c r="F51" s="50">
        <f t="shared" si="0"/>
        <v>-4104</v>
      </c>
      <c r="G51" s="50">
        <f t="shared" si="0"/>
        <v>2519</v>
      </c>
    </row>
    <row r="52" spans="1:7" ht="25.8" x14ac:dyDescent="0.5">
      <c r="A52" s="33" t="s">
        <v>129</v>
      </c>
      <c r="B52" s="51"/>
      <c r="C52" s="51"/>
      <c r="D52" s="51"/>
      <c r="E52" s="51"/>
      <c r="F52" s="51">
        <f t="shared" si="0"/>
        <v>0</v>
      </c>
      <c r="G52" s="51">
        <f t="shared" si="0"/>
        <v>0</v>
      </c>
    </row>
    <row r="53" spans="1:7" x14ac:dyDescent="0.5">
      <c r="A53" s="33" t="s">
        <v>130</v>
      </c>
      <c r="B53" s="51"/>
      <c r="C53" s="51">
        <v>75</v>
      </c>
      <c r="D53" s="51"/>
      <c r="E53" s="50">
        <v>75</v>
      </c>
      <c r="F53" s="51">
        <f t="shared" si="0"/>
        <v>0</v>
      </c>
      <c r="G53" s="50">
        <f t="shared" si="0"/>
        <v>0</v>
      </c>
    </row>
    <row r="54" spans="1:7" x14ac:dyDescent="0.5">
      <c r="A54" s="33" t="s">
        <v>131</v>
      </c>
      <c r="B54" s="51"/>
      <c r="C54" s="51"/>
      <c r="D54" s="51"/>
      <c r="E54" s="51"/>
      <c r="F54" s="51">
        <f t="shared" si="0"/>
        <v>0</v>
      </c>
      <c r="G54" s="51">
        <f t="shared" si="0"/>
        <v>0</v>
      </c>
    </row>
    <row r="55" spans="1:7" x14ac:dyDescent="0.5">
      <c r="A55" s="33" t="s">
        <v>132</v>
      </c>
      <c r="B55" s="50">
        <v>-4850</v>
      </c>
      <c r="C55" s="50">
        <v>-10200</v>
      </c>
      <c r="D55" s="50">
        <v>-2000</v>
      </c>
      <c r="E55" s="50">
        <v>-2404</v>
      </c>
      <c r="F55" s="50">
        <f t="shared" si="0"/>
        <v>-2850</v>
      </c>
      <c r="G55" s="50">
        <f t="shared" si="0"/>
        <v>-7796</v>
      </c>
    </row>
    <row r="56" spans="1:7" x14ac:dyDescent="0.5">
      <c r="A56" s="33" t="s">
        <v>133</v>
      </c>
      <c r="B56" s="51"/>
      <c r="C56" s="50">
        <v>-119000</v>
      </c>
      <c r="D56" s="51"/>
      <c r="E56" s="51">
        <v>-119000</v>
      </c>
      <c r="F56" s="51">
        <f t="shared" si="0"/>
        <v>0</v>
      </c>
      <c r="G56" s="51">
        <f t="shared" si="0"/>
        <v>0</v>
      </c>
    </row>
    <row r="57" spans="1:7" x14ac:dyDescent="0.5">
      <c r="A57" s="33" t="s">
        <v>134</v>
      </c>
      <c r="B57" s="51">
        <v>-288</v>
      </c>
      <c r="C57" s="51">
        <v>-150</v>
      </c>
      <c r="D57" s="51">
        <v>-122</v>
      </c>
      <c r="E57" s="51">
        <v>-60</v>
      </c>
      <c r="F57" s="51">
        <f t="shared" si="0"/>
        <v>-166</v>
      </c>
      <c r="G57" s="51">
        <f t="shared" si="0"/>
        <v>-90</v>
      </c>
    </row>
    <row r="58" spans="1:7" x14ac:dyDescent="0.5">
      <c r="A58" s="33" t="s">
        <v>135</v>
      </c>
      <c r="B58" s="51"/>
      <c r="C58" s="51">
        <v>-373</v>
      </c>
      <c r="D58" s="51"/>
      <c r="E58" s="51"/>
      <c r="F58" s="51">
        <f t="shared" si="0"/>
        <v>0</v>
      </c>
      <c r="G58" s="51">
        <f t="shared" si="0"/>
        <v>-373</v>
      </c>
    </row>
    <row r="59" spans="1:7" x14ac:dyDescent="0.5">
      <c r="A59" s="57" t="s">
        <v>136</v>
      </c>
      <c r="B59" s="52">
        <v>16332</v>
      </c>
      <c r="C59" s="52">
        <v>7363</v>
      </c>
      <c r="D59" s="52">
        <v>19018</v>
      </c>
      <c r="E59" s="52">
        <v>12227</v>
      </c>
      <c r="F59" s="52">
        <f t="shared" si="0"/>
        <v>-2686</v>
      </c>
      <c r="G59" s="52">
        <f t="shared" si="0"/>
        <v>-4864</v>
      </c>
    </row>
    <row r="60" spans="1:7" ht="25.8" x14ac:dyDescent="0.5">
      <c r="A60" s="54" t="s">
        <v>137</v>
      </c>
      <c r="B60" s="49">
        <v>-7389</v>
      </c>
      <c r="C60" s="49">
        <v>-4958</v>
      </c>
      <c r="D60" s="49">
        <v>-10164</v>
      </c>
      <c r="E60" s="49">
        <v>-9663</v>
      </c>
      <c r="F60" s="49">
        <f t="shared" si="0"/>
        <v>2775</v>
      </c>
      <c r="G60" s="49">
        <f t="shared" si="0"/>
        <v>4705</v>
      </c>
    </row>
    <row r="61" spans="1:7" x14ac:dyDescent="0.5">
      <c r="A61" s="54" t="s">
        <v>138</v>
      </c>
      <c r="B61" s="49">
        <v>15558</v>
      </c>
      <c r="C61" s="49">
        <v>13193</v>
      </c>
      <c r="D61" s="49">
        <v>15558</v>
      </c>
      <c r="E61" s="49">
        <v>13193</v>
      </c>
      <c r="F61" s="49">
        <f>D63</f>
        <v>5394</v>
      </c>
      <c r="G61" s="49">
        <f>E63</f>
        <v>3530</v>
      </c>
    </row>
    <row r="62" spans="1:7" x14ac:dyDescent="0.5">
      <c r="A62" s="33" t="s">
        <v>139</v>
      </c>
      <c r="B62" s="51">
        <v>2</v>
      </c>
      <c r="C62" s="51">
        <v>22</v>
      </c>
      <c r="D62" s="51">
        <v>2</v>
      </c>
      <c r="E62" s="51">
        <v>6</v>
      </c>
      <c r="F62" s="51">
        <f t="shared" ref="F62:G62" si="1">B62-D62</f>
        <v>0</v>
      </c>
      <c r="G62" s="51">
        <f t="shared" si="1"/>
        <v>16</v>
      </c>
    </row>
    <row r="63" spans="1:7" x14ac:dyDescent="0.5">
      <c r="A63" s="57" t="s">
        <v>140</v>
      </c>
      <c r="B63" s="52">
        <v>8169</v>
      </c>
      <c r="C63" s="52">
        <v>8235</v>
      </c>
      <c r="D63" s="52">
        <v>5394</v>
      </c>
      <c r="E63" s="52">
        <v>3530</v>
      </c>
      <c r="F63" s="52">
        <f>F60+F61</f>
        <v>8169</v>
      </c>
      <c r="G63" s="52">
        <f>G60+G61</f>
        <v>8235</v>
      </c>
    </row>
  </sheetData>
  <hyperlinks>
    <hyperlink ref="A1" location="'Spis treści'!A1" display="Powrót do spisu treści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2.9" x14ac:dyDescent="0.5"/>
  <cols>
    <col min="1" max="1" width="53.41796875" style="22" bestFit="1" customWidth="1"/>
    <col min="2" max="4" width="13" style="22" customWidth="1"/>
    <col min="5" max="16384" width="8.83984375" style="22"/>
  </cols>
  <sheetData>
    <row r="1" spans="1:5" x14ac:dyDescent="0.5">
      <c r="A1" s="38" t="s">
        <v>147</v>
      </c>
    </row>
    <row r="2" spans="1:5" x14ac:dyDescent="0.5">
      <c r="A2" s="11"/>
    </row>
    <row r="3" spans="1:5" ht="14.4" x14ac:dyDescent="0.55000000000000004">
      <c r="A3" s="10" t="s">
        <v>145</v>
      </c>
    </row>
    <row r="5" spans="1:5" ht="14.4" customHeight="1" x14ac:dyDescent="0.5">
      <c r="A5" s="20" t="s">
        <v>181</v>
      </c>
      <c r="B5" s="64" t="s">
        <v>156</v>
      </c>
      <c r="C5" s="66" t="s">
        <v>156</v>
      </c>
      <c r="D5" s="67" t="s">
        <v>156</v>
      </c>
      <c r="E5" s="68"/>
    </row>
    <row r="6" spans="1:5" ht="14.4" customHeight="1" x14ac:dyDescent="0.5">
      <c r="A6" s="20"/>
      <c r="B6" s="65" t="s">
        <v>157</v>
      </c>
      <c r="C6" s="66" t="s">
        <v>159</v>
      </c>
      <c r="D6" s="67" t="s">
        <v>158</v>
      </c>
      <c r="E6" s="68"/>
    </row>
    <row r="7" spans="1:5" x14ac:dyDescent="0.5">
      <c r="A7" s="45" t="s">
        <v>32</v>
      </c>
      <c r="B7" s="48"/>
      <c r="C7" s="39"/>
      <c r="D7" s="48"/>
    </row>
    <row r="8" spans="1:5" x14ac:dyDescent="0.5">
      <c r="A8" s="40" t="s">
        <v>33</v>
      </c>
      <c r="B8" s="49">
        <v>422979</v>
      </c>
      <c r="C8" s="34">
        <v>424606</v>
      </c>
      <c r="D8" s="49">
        <v>420809</v>
      </c>
    </row>
    <row r="9" spans="1:5" x14ac:dyDescent="0.5">
      <c r="A9" s="15" t="s">
        <v>34</v>
      </c>
      <c r="B9" s="50">
        <v>242590</v>
      </c>
      <c r="C9" s="41">
        <v>242590</v>
      </c>
      <c r="D9" s="50">
        <v>244133</v>
      </c>
    </row>
    <row r="10" spans="1:5" x14ac:dyDescent="0.5">
      <c r="A10" s="15" t="s">
        <v>35</v>
      </c>
      <c r="B10" s="50">
        <v>115044</v>
      </c>
      <c r="C10" s="41">
        <v>115152</v>
      </c>
      <c r="D10" s="50">
        <v>115016</v>
      </c>
    </row>
    <row r="11" spans="1:5" x14ac:dyDescent="0.5">
      <c r="A11" s="15" t="s">
        <v>36</v>
      </c>
      <c r="B11" s="50">
        <v>57083</v>
      </c>
      <c r="C11" s="41">
        <v>56962</v>
      </c>
      <c r="D11" s="50">
        <v>52086</v>
      </c>
    </row>
    <row r="12" spans="1:5" x14ac:dyDescent="0.5">
      <c r="A12" s="15" t="s">
        <v>37</v>
      </c>
      <c r="B12" s="51">
        <v>874</v>
      </c>
      <c r="C12" s="42">
        <v>874</v>
      </c>
      <c r="D12" s="51">
        <v>874</v>
      </c>
    </row>
    <row r="13" spans="1:5" x14ac:dyDescent="0.5">
      <c r="A13" s="15" t="s">
        <v>38</v>
      </c>
      <c r="B13" s="51" t="s">
        <v>5</v>
      </c>
      <c r="C13" s="42" t="s">
        <v>5</v>
      </c>
      <c r="D13" s="51" t="s">
        <v>5</v>
      </c>
    </row>
    <row r="14" spans="1:5" x14ac:dyDescent="0.5">
      <c r="A14" s="15" t="s">
        <v>39</v>
      </c>
      <c r="B14" s="51">
        <v>363</v>
      </c>
      <c r="C14" s="41">
        <v>1080</v>
      </c>
      <c r="D14" s="51">
        <v>956</v>
      </c>
    </row>
    <row r="15" spans="1:5" x14ac:dyDescent="0.5">
      <c r="A15" s="15" t="s">
        <v>40</v>
      </c>
      <c r="B15" s="51">
        <v>35</v>
      </c>
      <c r="C15" s="42">
        <v>35</v>
      </c>
      <c r="D15" s="51">
        <v>34</v>
      </c>
    </row>
    <row r="16" spans="1:5" x14ac:dyDescent="0.5">
      <c r="A16" s="15" t="s">
        <v>41</v>
      </c>
      <c r="B16" s="51">
        <v>4</v>
      </c>
      <c r="C16" s="42">
        <v>4</v>
      </c>
      <c r="D16" s="51">
        <v>4</v>
      </c>
    </row>
    <row r="17" spans="1:4" x14ac:dyDescent="0.5">
      <c r="A17" s="15" t="s">
        <v>42</v>
      </c>
      <c r="B17" s="50">
        <v>6967</v>
      </c>
      <c r="C17" s="41">
        <v>7881</v>
      </c>
      <c r="D17" s="50">
        <v>7669</v>
      </c>
    </row>
    <row r="18" spans="1:4" x14ac:dyDescent="0.5">
      <c r="A18" s="15" t="s">
        <v>43</v>
      </c>
      <c r="B18" s="51">
        <v>19</v>
      </c>
      <c r="C18" s="42">
        <v>28</v>
      </c>
      <c r="D18" s="51">
        <v>37</v>
      </c>
    </row>
    <row r="19" spans="1:4" x14ac:dyDescent="0.5">
      <c r="A19" s="40" t="s">
        <v>44</v>
      </c>
      <c r="B19" s="49">
        <v>294628</v>
      </c>
      <c r="C19" s="34">
        <v>272720</v>
      </c>
      <c r="D19" s="49">
        <v>225430</v>
      </c>
    </row>
    <row r="20" spans="1:4" x14ac:dyDescent="0.5">
      <c r="A20" s="15" t="s">
        <v>45</v>
      </c>
      <c r="B20" s="50">
        <v>245396</v>
      </c>
      <c r="C20" s="41">
        <v>240587</v>
      </c>
      <c r="D20" s="50">
        <v>190283</v>
      </c>
    </row>
    <row r="21" spans="1:4" x14ac:dyDescent="0.5">
      <c r="A21" s="15" t="s">
        <v>46</v>
      </c>
      <c r="B21" s="50">
        <v>26578</v>
      </c>
      <c r="C21" s="41">
        <v>15203</v>
      </c>
      <c r="D21" s="50">
        <v>24743</v>
      </c>
    </row>
    <row r="22" spans="1:4" x14ac:dyDescent="0.5">
      <c r="A22" s="15" t="s">
        <v>47</v>
      </c>
      <c r="B22" s="51" t="s">
        <v>5</v>
      </c>
      <c r="C22" s="42" t="s">
        <v>5</v>
      </c>
      <c r="D22" s="51" t="s">
        <v>5</v>
      </c>
    </row>
    <row r="23" spans="1:4" x14ac:dyDescent="0.5">
      <c r="A23" s="15" t="s">
        <v>48</v>
      </c>
      <c r="B23" s="50">
        <v>8169</v>
      </c>
      <c r="C23" s="41">
        <v>15558</v>
      </c>
      <c r="D23" s="50">
        <v>8235</v>
      </c>
    </row>
    <row r="24" spans="1:4" x14ac:dyDescent="0.5">
      <c r="A24" s="15" t="s">
        <v>49</v>
      </c>
      <c r="B24" s="50">
        <v>12358</v>
      </c>
      <c r="C24" s="42" t="s">
        <v>5</v>
      </c>
      <c r="D24" s="51" t="s">
        <v>5</v>
      </c>
    </row>
    <row r="25" spans="1:4" x14ac:dyDescent="0.5">
      <c r="A25" s="15" t="s">
        <v>50</v>
      </c>
      <c r="B25" s="50">
        <v>2127</v>
      </c>
      <c r="C25" s="41">
        <v>1372</v>
      </c>
      <c r="D25" s="50">
        <v>2169</v>
      </c>
    </row>
    <row r="26" spans="1:4" x14ac:dyDescent="0.5">
      <c r="A26" s="46" t="s">
        <v>51</v>
      </c>
      <c r="B26" s="52">
        <v>717607</v>
      </c>
      <c r="C26" s="47">
        <v>697326</v>
      </c>
      <c r="D26" s="52">
        <v>646239</v>
      </c>
    </row>
    <row r="27" spans="1:4" x14ac:dyDescent="0.5">
      <c r="A27" s="44" t="s">
        <v>52</v>
      </c>
      <c r="B27" s="53"/>
      <c r="C27" s="44"/>
      <c r="D27" s="53"/>
    </row>
    <row r="28" spans="1:4" x14ac:dyDescent="0.5">
      <c r="A28" s="40" t="s">
        <v>53</v>
      </c>
      <c r="B28" s="49">
        <v>475639</v>
      </c>
      <c r="C28" s="34">
        <v>458530</v>
      </c>
      <c r="D28" s="49">
        <v>441335</v>
      </c>
    </row>
    <row r="29" spans="1:4" x14ac:dyDescent="0.5">
      <c r="A29" s="15" t="s">
        <v>54</v>
      </c>
      <c r="B29" s="50">
        <v>37666</v>
      </c>
      <c r="C29" s="41">
        <v>37175</v>
      </c>
      <c r="D29" s="50">
        <v>37175</v>
      </c>
    </row>
    <row r="30" spans="1:4" x14ac:dyDescent="0.5">
      <c r="A30" s="15" t="s">
        <v>55</v>
      </c>
      <c r="B30" s="51" t="s">
        <v>5</v>
      </c>
      <c r="C30" s="42" t="s">
        <v>5</v>
      </c>
      <c r="D30" s="51" t="s">
        <v>5</v>
      </c>
    </row>
    <row r="31" spans="1:4" x14ac:dyDescent="0.5">
      <c r="A31" s="33" t="s">
        <v>56</v>
      </c>
      <c r="B31" s="50">
        <v>12070</v>
      </c>
      <c r="C31" s="41">
        <v>11478</v>
      </c>
      <c r="D31" s="50">
        <v>10832</v>
      </c>
    </row>
    <row r="32" spans="1:4" x14ac:dyDescent="0.5">
      <c r="A32" s="33" t="s">
        <v>57</v>
      </c>
      <c r="B32" s="50">
        <v>413820</v>
      </c>
      <c r="C32" s="41">
        <v>381652</v>
      </c>
      <c r="D32" s="50">
        <v>383195</v>
      </c>
    </row>
    <row r="33" spans="1:4" x14ac:dyDescent="0.5">
      <c r="A33" s="15" t="s">
        <v>58</v>
      </c>
      <c r="B33" s="50">
        <v>12083</v>
      </c>
      <c r="C33" s="41">
        <v>28225</v>
      </c>
      <c r="D33" s="50">
        <v>10133</v>
      </c>
    </row>
    <row r="34" spans="1:4" x14ac:dyDescent="0.5">
      <c r="A34" s="40" t="s">
        <v>59</v>
      </c>
      <c r="B34" s="51" t="s">
        <v>5</v>
      </c>
      <c r="C34" s="42" t="s">
        <v>5</v>
      </c>
      <c r="D34" s="51" t="s">
        <v>5</v>
      </c>
    </row>
    <row r="35" spans="1:4" x14ac:dyDescent="0.5">
      <c r="A35" s="40" t="s">
        <v>60</v>
      </c>
      <c r="B35" s="49">
        <v>475639</v>
      </c>
      <c r="C35" s="34">
        <v>458530</v>
      </c>
      <c r="D35" s="49">
        <v>441335</v>
      </c>
    </row>
    <row r="36" spans="1:4" x14ac:dyDescent="0.5">
      <c r="A36" s="40" t="s">
        <v>61</v>
      </c>
      <c r="B36" s="49">
        <v>97604</v>
      </c>
      <c r="C36" s="34">
        <v>99898</v>
      </c>
      <c r="D36" s="49">
        <v>104703</v>
      </c>
    </row>
    <row r="37" spans="1:4" x14ac:dyDescent="0.5">
      <c r="A37" s="15" t="s">
        <v>62</v>
      </c>
      <c r="B37" s="51">
        <v>130</v>
      </c>
      <c r="C37" s="42">
        <v>139</v>
      </c>
      <c r="D37" s="51">
        <v>148</v>
      </c>
    </row>
    <row r="38" spans="1:4" x14ac:dyDescent="0.5">
      <c r="A38" s="15" t="s">
        <v>63</v>
      </c>
      <c r="B38" s="50">
        <v>1739</v>
      </c>
      <c r="C38" s="41">
        <v>1674</v>
      </c>
      <c r="D38" s="51">
        <v>633</v>
      </c>
    </row>
    <row r="39" spans="1:4" x14ac:dyDescent="0.5">
      <c r="A39" s="15" t="s">
        <v>64</v>
      </c>
      <c r="B39" s="50">
        <v>95735</v>
      </c>
      <c r="C39" s="41">
        <v>98085</v>
      </c>
      <c r="D39" s="50">
        <v>103922</v>
      </c>
    </row>
    <row r="40" spans="1:4" x14ac:dyDescent="0.5">
      <c r="A40" s="15" t="s">
        <v>65</v>
      </c>
      <c r="B40" s="51" t="s">
        <v>5</v>
      </c>
      <c r="C40" s="42" t="s">
        <v>5</v>
      </c>
      <c r="D40" s="51" t="s">
        <v>5</v>
      </c>
    </row>
    <row r="41" spans="1:4" x14ac:dyDescent="0.5">
      <c r="A41" s="15" t="s">
        <v>66</v>
      </c>
      <c r="B41" s="50">
        <v>1024</v>
      </c>
      <c r="C41" s="42">
        <v>816</v>
      </c>
      <c r="D41" s="51">
        <v>865</v>
      </c>
    </row>
    <row r="42" spans="1:4" x14ac:dyDescent="0.5">
      <c r="A42" s="15" t="s">
        <v>67</v>
      </c>
      <c r="B42" s="51">
        <v>373</v>
      </c>
      <c r="C42" s="42">
        <v>373</v>
      </c>
      <c r="D42" s="51">
        <v>256</v>
      </c>
    </row>
    <row r="43" spans="1:4" x14ac:dyDescent="0.5">
      <c r="A43" s="40" t="s">
        <v>68</v>
      </c>
      <c r="B43" s="49">
        <v>99001</v>
      </c>
      <c r="C43" s="34">
        <v>101087</v>
      </c>
      <c r="D43" s="49">
        <v>105824</v>
      </c>
    </row>
    <row r="44" spans="1:4" x14ac:dyDescent="0.5">
      <c r="A44" s="40" t="s">
        <v>69</v>
      </c>
      <c r="B44" s="49">
        <v>136722</v>
      </c>
      <c r="C44" s="34">
        <v>131024</v>
      </c>
      <c r="D44" s="49">
        <v>93082</v>
      </c>
    </row>
    <row r="45" spans="1:4" x14ac:dyDescent="0.5">
      <c r="A45" s="15" t="s">
        <v>63</v>
      </c>
      <c r="B45" s="51">
        <v>475</v>
      </c>
      <c r="C45" s="42">
        <v>451</v>
      </c>
      <c r="D45" s="51">
        <v>260</v>
      </c>
    </row>
    <row r="46" spans="1:4" x14ac:dyDescent="0.5">
      <c r="A46" s="15" t="s">
        <v>70</v>
      </c>
      <c r="B46" s="50">
        <v>106119</v>
      </c>
      <c r="C46" s="41">
        <v>114922</v>
      </c>
      <c r="D46" s="50">
        <v>66171</v>
      </c>
    </row>
    <row r="47" spans="1:4" x14ac:dyDescent="0.5">
      <c r="A47" s="15" t="s">
        <v>71</v>
      </c>
      <c r="B47" s="50">
        <v>12297</v>
      </c>
      <c r="C47" s="41">
        <v>5854</v>
      </c>
      <c r="D47" s="50">
        <v>16870</v>
      </c>
    </row>
    <row r="48" spans="1:4" x14ac:dyDescent="0.5">
      <c r="A48" s="15" t="s">
        <v>72</v>
      </c>
      <c r="B48" s="50">
        <v>17831</v>
      </c>
      <c r="C48" s="41">
        <v>9797</v>
      </c>
      <c r="D48" s="50">
        <v>9781</v>
      </c>
    </row>
    <row r="49" spans="1:4" x14ac:dyDescent="0.5">
      <c r="A49" s="15" t="s">
        <v>65</v>
      </c>
      <c r="B49" s="51" t="s">
        <v>5</v>
      </c>
      <c r="C49" s="42" t="s">
        <v>5</v>
      </c>
      <c r="D49" s="51" t="s">
        <v>5</v>
      </c>
    </row>
    <row r="50" spans="1:4" x14ac:dyDescent="0.5">
      <c r="A50" s="15" t="s">
        <v>73</v>
      </c>
      <c r="B50" s="50">
        <v>6245</v>
      </c>
      <c r="C50" s="41">
        <v>6685</v>
      </c>
      <c r="D50" s="50">
        <v>5998</v>
      </c>
    </row>
    <row r="51" spans="1:4" x14ac:dyDescent="0.5">
      <c r="A51" s="40" t="s">
        <v>74</v>
      </c>
      <c r="B51" s="49">
        <v>142967</v>
      </c>
      <c r="C51" s="34">
        <v>137709</v>
      </c>
      <c r="D51" s="49">
        <v>99080</v>
      </c>
    </row>
    <row r="52" spans="1:4" x14ac:dyDescent="0.5">
      <c r="A52" s="40" t="s">
        <v>75</v>
      </c>
      <c r="B52" s="49">
        <v>241968</v>
      </c>
      <c r="C52" s="34">
        <v>238796</v>
      </c>
      <c r="D52" s="49">
        <v>204904</v>
      </c>
    </row>
    <row r="53" spans="1:4" x14ac:dyDescent="0.5">
      <c r="A53" s="46" t="s">
        <v>76</v>
      </c>
      <c r="B53" s="52">
        <v>717607</v>
      </c>
      <c r="C53" s="47">
        <v>697326</v>
      </c>
      <c r="D53" s="52">
        <v>646239</v>
      </c>
    </row>
    <row r="54" spans="1:4" x14ac:dyDescent="0.5">
      <c r="A54" s="43"/>
      <c r="B54" s="49"/>
      <c r="C54" s="34"/>
      <c r="D54" s="49"/>
    </row>
    <row r="55" spans="1:4" x14ac:dyDescent="0.5">
      <c r="A55" s="15" t="s">
        <v>77</v>
      </c>
      <c r="B55" s="50">
        <v>475639</v>
      </c>
      <c r="C55" s="41">
        <v>458530</v>
      </c>
      <c r="D55" s="50">
        <v>441335</v>
      </c>
    </row>
    <row r="56" spans="1:4" x14ac:dyDescent="0.5">
      <c r="A56" s="15" t="s">
        <v>78</v>
      </c>
      <c r="B56" s="51" t="s">
        <v>79</v>
      </c>
      <c r="C56" s="42" t="s">
        <v>80</v>
      </c>
      <c r="D56" s="51" t="s">
        <v>80</v>
      </c>
    </row>
    <row r="57" spans="1:4" x14ac:dyDescent="0.5">
      <c r="A57" s="15" t="s">
        <v>81</v>
      </c>
      <c r="B57" s="51">
        <v>2.68</v>
      </c>
      <c r="C57" s="42">
        <v>2.62</v>
      </c>
      <c r="D57" s="51">
        <v>2.5299999999999998</v>
      </c>
    </row>
    <row r="58" spans="1:4" x14ac:dyDescent="0.5">
      <c r="A58" s="15" t="s">
        <v>82</v>
      </c>
      <c r="B58" s="51" t="s">
        <v>26</v>
      </c>
      <c r="C58" s="42" t="s">
        <v>26</v>
      </c>
      <c r="D58" s="51" t="s">
        <v>26</v>
      </c>
    </row>
    <row r="59" spans="1:4" x14ac:dyDescent="0.5">
      <c r="A59" s="61" t="s">
        <v>83</v>
      </c>
      <c r="B59" s="62">
        <v>2.63</v>
      </c>
      <c r="C59" s="63">
        <v>2.5299999999999998</v>
      </c>
      <c r="D59" s="62">
        <v>2.44</v>
      </c>
    </row>
  </sheetData>
  <hyperlinks>
    <hyperlink ref="A1" location="'Spis treści'!A1" display="Powrót do spisu treśc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"/>
    </sheetView>
  </sheetViews>
  <sheetFormatPr defaultColWidth="8.68359375" defaultRowHeight="12.9" x14ac:dyDescent="0.55000000000000004"/>
  <cols>
    <col min="1" max="1" width="25.578125" style="70" bestFit="1" customWidth="1"/>
    <col min="2" max="4" width="10.734375" style="70" customWidth="1"/>
    <col min="5" max="5" width="2.5234375" style="70" customWidth="1"/>
    <col min="6" max="8" width="10.734375" style="70" customWidth="1"/>
    <col min="9" max="16384" width="8.68359375" style="70"/>
  </cols>
  <sheetData>
    <row r="1" spans="1:8" x14ac:dyDescent="0.5">
      <c r="A1" s="38" t="s">
        <v>147</v>
      </c>
      <c r="C1" s="69"/>
      <c r="D1" s="69"/>
      <c r="E1" s="69"/>
      <c r="F1" s="69"/>
      <c r="G1" s="71"/>
    </row>
    <row r="2" spans="1:8" x14ac:dyDescent="0.5">
      <c r="A2" s="38"/>
      <c r="C2" s="69"/>
      <c r="D2" s="69"/>
      <c r="E2" s="69"/>
      <c r="F2" s="69"/>
      <c r="G2" s="71"/>
    </row>
    <row r="3" spans="1:8" ht="14.4" x14ac:dyDescent="0.55000000000000004">
      <c r="A3" s="10" t="s">
        <v>180</v>
      </c>
    </row>
    <row r="4" spans="1:8" ht="14.4" x14ac:dyDescent="0.55000000000000004">
      <c r="A4" s="10"/>
    </row>
    <row r="5" spans="1:8" x14ac:dyDescent="0.55000000000000004">
      <c r="A5" s="13"/>
      <c r="B5" s="13"/>
      <c r="C5" s="13" t="s">
        <v>149</v>
      </c>
      <c r="D5" s="13"/>
      <c r="F5" s="13"/>
      <c r="G5" s="13" t="s">
        <v>151</v>
      </c>
      <c r="H5" s="13"/>
    </row>
    <row r="6" spans="1:8" ht="25.8" x14ac:dyDescent="0.55000000000000004">
      <c r="A6" s="13"/>
      <c r="B6" s="14" t="s">
        <v>182</v>
      </c>
      <c r="C6" s="14" t="s">
        <v>183</v>
      </c>
      <c r="D6" s="13" t="s">
        <v>168</v>
      </c>
      <c r="F6" s="14" t="s">
        <v>182</v>
      </c>
      <c r="G6" s="14" t="s">
        <v>183</v>
      </c>
      <c r="H6" s="13" t="s">
        <v>168</v>
      </c>
    </row>
    <row r="7" spans="1:8" x14ac:dyDescent="0.55000000000000004">
      <c r="A7" s="70" t="s">
        <v>169</v>
      </c>
      <c r="B7" s="72">
        <v>98986</v>
      </c>
      <c r="C7" s="72">
        <v>55298</v>
      </c>
      <c r="D7" s="72">
        <v>154284</v>
      </c>
      <c r="F7" s="72">
        <v>83209</v>
      </c>
      <c r="G7" s="72">
        <v>49330</v>
      </c>
      <c r="H7" s="72">
        <v>132539</v>
      </c>
    </row>
    <row r="8" spans="1:8" x14ac:dyDescent="0.55000000000000004">
      <c r="A8" s="70" t="s">
        <v>170</v>
      </c>
      <c r="B8" s="72">
        <v>53708</v>
      </c>
      <c r="C8" s="72">
        <v>29051</v>
      </c>
      <c r="D8" s="72">
        <v>82759</v>
      </c>
      <c r="F8" s="72">
        <v>46204</v>
      </c>
      <c r="G8" s="72">
        <v>24800</v>
      </c>
      <c r="H8" s="72">
        <v>71004</v>
      </c>
    </row>
    <row r="9" spans="1:8" x14ac:dyDescent="0.55000000000000004">
      <c r="A9" s="70" t="s">
        <v>171</v>
      </c>
      <c r="B9" s="72">
        <v>42279</v>
      </c>
      <c r="C9" s="72">
        <v>22647</v>
      </c>
      <c r="D9" s="72">
        <v>64926</v>
      </c>
      <c r="F9" s="72">
        <v>33801</v>
      </c>
      <c r="G9" s="72">
        <v>19264</v>
      </c>
      <c r="H9" s="72">
        <v>53065</v>
      </c>
    </row>
    <row r="10" spans="1:8" x14ac:dyDescent="0.55000000000000004">
      <c r="A10" s="70" t="s">
        <v>172</v>
      </c>
      <c r="B10" s="73">
        <v>-6</v>
      </c>
      <c r="C10" s="73">
        <v>-137</v>
      </c>
      <c r="D10" s="73">
        <v>-143</v>
      </c>
      <c r="F10" s="73">
        <v>-280</v>
      </c>
      <c r="G10" s="73">
        <v>-210</v>
      </c>
      <c r="H10" s="73">
        <v>-490</v>
      </c>
    </row>
    <row r="11" spans="1:8" x14ac:dyDescent="0.55000000000000004">
      <c r="A11" s="78" t="s">
        <v>176</v>
      </c>
      <c r="B11" s="79">
        <f>B8-B9+B10</f>
        <v>11423</v>
      </c>
      <c r="C11" s="79">
        <f t="shared" ref="C11" si="0">C8-C9+C10</f>
        <v>6267</v>
      </c>
      <c r="D11" s="79">
        <f t="shared" ref="D11" si="1">D8-D9+D10</f>
        <v>17690</v>
      </c>
      <c r="F11" s="79">
        <f>F8-F9+F10</f>
        <v>12123</v>
      </c>
      <c r="G11" s="79">
        <f t="shared" ref="G11" si="2">G8-G9+G10</f>
        <v>5326</v>
      </c>
      <c r="H11" s="79">
        <f t="shared" ref="H11" si="3">H8-H9+H10</f>
        <v>17449</v>
      </c>
    </row>
    <row r="12" spans="1:8" x14ac:dyDescent="0.55000000000000004">
      <c r="A12" s="70" t="s">
        <v>173</v>
      </c>
      <c r="B12" s="73">
        <v>-403</v>
      </c>
      <c r="C12" s="72">
        <v>-1863</v>
      </c>
      <c r="D12" s="72">
        <v>-2266</v>
      </c>
      <c r="F12" s="73">
        <v>-937</v>
      </c>
      <c r="G12" s="72">
        <v>-1002</v>
      </c>
      <c r="H12" s="72">
        <v>-1939</v>
      </c>
    </row>
    <row r="13" spans="1:8" x14ac:dyDescent="0.55000000000000004">
      <c r="A13" s="76" t="s">
        <v>174</v>
      </c>
      <c r="B13" s="77">
        <v>2148</v>
      </c>
      <c r="C13" s="77">
        <v>1064</v>
      </c>
      <c r="D13" s="77">
        <v>3212</v>
      </c>
      <c r="F13" s="77">
        <v>2526</v>
      </c>
      <c r="G13" s="77">
        <v>863</v>
      </c>
      <c r="H13" s="77">
        <v>3389</v>
      </c>
    </row>
    <row r="14" spans="1:8" x14ac:dyDescent="0.55000000000000004">
      <c r="A14" s="74" t="s">
        <v>175</v>
      </c>
      <c r="B14" s="75">
        <v>8872</v>
      </c>
      <c r="C14" s="75">
        <v>3340</v>
      </c>
      <c r="D14" s="75">
        <v>12212</v>
      </c>
      <c r="F14" s="75">
        <v>8660</v>
      </c>
      <c r="G14" s="75">
        <v>3461</v>
      </c>
      <c r="H14" s="75">
        <v>12121</v>
      </c>
    </row>
    <row r="16" spans="1:8" x14ac:dyDescent="0.55000000000000004">
      <c r="A16" s="13"/>
      <c r="B16" s="13"/>
      <c r="C16" s="13" t="s">
        <v>148</v>
      </c>
      <c r="D16" s="13"/>
      <c r="F16" s="13"/>
      <c r="G16" s="13" t="s">
        <v>150</v>
      </c>
      <c r="H16" s="13"/>
    </row>
    <row r="17" spans="1:8" ht="25.8" x14ac:dyDescent="0.55000000000000004">
      <c r="A17" s="13"/>
      <c r="B17" s="14" t="s">
        <v>182</v>
      </c>
      <c r="C17" s="14" t="s">
        <v>183</v>
      </c>
      <c r="D17" s="13" t="s">
        <v>168</v>
      </c>
      <c r="F17" s="14" t="s">
        <v>182</v>
      </c>
      <c r="G17" s="14" t="s">
        <v>183</v>
      </c>
      <c r="H17" s="13" t="s">
        <v>168</v>
      </c>
    </row>
    <row r="18" spans="1:8" x14ac:dyDescent="0.55000000000000004">
      <c r="A18" s="70" t="s">
        <v>169</v>
      </c>
      <c r="B18" s="72">
        <v>169658</v>
      </c>
      <c r="C18" s="72">
        <v>104115</v>
      </c>
      <c r="D18" s="72">
        <v>273773</v>
      </c>
      <c r="F18" s="72">
        <v>147201</v>
      </c>
      <c r="G18" s="72">
        <v>88585</v>
      </c>
      <c r="H18" s="72">
        <v>235786</v>
      </c>
    </row>
    <row r="19" spans="1:8" x14ac:dyDescent="0.55000000000000004">
      <c r="A19" s="70" t="s">
        <v>170</v>
      </c>
      <c r="B19" s="72">
        <v>89699</v>
      </c>
      <c r="C19" s="72">
        <v>54005</v>
      </c>
      <c r="D19" s="72">
        <v>143704</v>
      </c>
      <c r="F19" s="72">
        <v>78702</v>
      </c>
      <c r="G19" s="72">
        <v>45636</v>
      </c>
      <c r="H19" s="72">
        <v>124338</v>
      </c>
    </row>
    <row r="20" spans="1:8" x14ac:dyDescent="0.55000000000000004">
      <c r="A20" s="70" t="s">
        <v>171</v>
      </c>
      <c r="B20" s="72">
        <v>79285</v>
      </c>
      <c r="C20" s="72">
        <v>44806</v>
      </c>
      <c r="D20" s="72">
        <v>124091</v>
      </c>
      <c r="F20" s="72">
        <v>67281</v>
      </c>
      <c r="G20" s="72">
        <v>37653</v>
      </c>
      <c r="H20" s="72">
        <v>104934</v>
      </c>
    </row>
    <row r="21" spans="1:8" x14ac:dyDescent="0.55000000000000004">
      <c r="A21" s="70" t="s">
        <v>172</v>
      </c>
      <c r="B21" s="73">
        <v>-50</v>
      </c>
      <c r="C21" s="73">
        <v>-21</v>
      </c>
      <c r="D21" s="73">
        <v>-71</v>
      </c>
      <c r="F21" s="73">
        <v>-580</v>
      </c>
      <c r="G21" s="73">
        <v>-252</v>
      </c>
      <c r="H21" s="73">
        <v>-832</v>
      </c>
    </row>
    <row r="22" spans="1:8" x14ac:dyDescent="0.55000000000000004">
      <c r="A22" s="78" t="s">
        <v>176</v>
      </c>
      <c r="B22" s="79">
        <f>B19-B20+B21</f>
        <v>10364</v>
      </c>
      <c r="C22" s="79">
        <f t="shared" ref="C22:D22" si="4">C19-C20+C21</f>
        <v>9178</v>
      </c>
      <c r="D22" s="79">
        <f t="shared" si="4"/>
        <v>19542</v>
      </c>
      <c r="F22" s="79">
        <f>F19-F20+F21</f>
        <v>10841</v>
      </c>
      <c r="G22" s="79">
        <f t="shared" ref="G22" si="5">G19-G20+G21</f>
        <v>7731</v>
      </c>
      <c r="H22" s="79">
        <f t="shared" ref="H22" si="6">H19-H20+H21</f>
        <v>18572</v>
      </c>
    </row>
    <row r="23" spans="1:8" x14ac:dyDescent="0.55000000000000004">
      <c r="A23" s="70" t="s">
        <v>173</v>
      </c>
      <c r="B23" s="72">
        <v>-1675</v>
      </c>
      <c r="C23" s="72">
        <v>-2539</v>
      </c>
      <c r="D23" s="72">
        <v>-4214</v>
      </c>
      <c r="F23" s="72">
        <v>-2833</v>
      </c>
      <c r="G23" s="72">
        <v>-2985</v>
      </c>
      <c r="H23" s="72">
        <v>-5818</v>
      </c>
    </row>
    <row r="24" spans="1:8" x14ac:dyDescent="0.55000000000000004">
      <c r="A24" s="76" t="s">
        <v>174</v>
      </c>
      <c r="B24" s="77">
        <v>1840</v>
      </c>
      <c r="C24" s="77">
        <v>1405</v>
      </c>
      <c r="D24" s="77">
        <v>3245</v>
      </c>
      <c r="F24" s="77">
        <v>1555</v>
      </c>
      <c r="G24" s="77">
        <v>1066</v>
      </c>
      <c r="H24" s="77">
        <v>2621</v>
      </c>
    </row>
    <row r="25" spans="1:8" x14ac:dyDescent="0.55000000000000004">
      <c r="A25" s="74" t="s">
        <v>175</v>
      </c>
      <c r="B25" s="75">
        <v>6849</v>
      </c>
      <c r="C25" s="75">
        <v>5234</v>
      </c>
      <c r="D25" s="75">
        <v>12083</v>
      </c>
      <c r="F25" s="75">
        <v>6453</v>
      </c>
      <c r="G25" s="75">
        <v>3680</v>
      </c>
      <c r="H25" s="75">
        <v>10133</v>
      </c>
    </row>
  </sheetData>
  <hyperlinks>
    <hyperlink ref="A1" location="'Spis treści'!A1" display="Powrót do spisu treści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treści</vt:lpstr>
      <vt:lpstr>Rachunek wyników</vt:lpstr>
      <vt:lpstr>Przepływy finansowe</vt:lpstr>
      <vt:lpstr>Bilans</vt:lpstr>
      <vt:lpstr>Segmenty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Katarzyna Perzak</cp:lastModifiedBy>
  <dcterms:created xsi:type="dcterms:W3CDTF">2016-08-23T18:25:25Z</dcterms:created>
  <dcterms:modified xsi:type="dcterms:W3CDTF">2016-08-31T00:32:43Z</dcterms:modified>
</cp:coreProperties>
</file>